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0" windowWidth="11700" windowHeight="5910" tabRatio="601" activeTab="0"/>
  </bookViews>
  <sheets>
    <sheet name="Monthly Census Log" sheetId="1" r:id="rId1"/>
  </sheets>
  <definedNames>
    <definedName name="_xlnm.Print_Area" localSheetId="0">'Monthly Census Log'!$A$1:$AV$66</definedName>
  </definedNames>
  <calcPr fullCalcOnLoad="1"/>
</workbook>
</file>

<file path=xl/sharedStrings.xml><?xml version="1.0" encoding="utf-8"?>
<sst xmlns="http://schemas.openxmlformats.org/spreadsheetml/2006/main" count="56" uniqueCount="56">
  <si>
    <t>Day of Month</t>
  </si>
  <si>
    <t>Total Days in Program</t>
  </si>
  <si>
    <t>J</t>
  </si>
  <si>
    <t>W</t>
  </si>
  <si>
    <t>X</t>
  </si>
  <si>
    <t>Legend:</t>
  </si>
  <si>
    <t>KCID</t>
  </si>
  <si>
    <t>Billing Month:</t>
  </si>
  <si>
    <t>INTENSIVE COMMUNITY SUPPORT &amp; RECOVERY PROGRAM (ICSRP)</t>
  </si>
  <si>
    <t>D=</t>
  </si>
  <si>
    <t>Contracted # of Clients</t>
  </si>
  <si>
    <t>Number of Chargeable Days</t>
  </si>
  <si>
    <t>M</t>
  </si>
  <si>
    <t>V</t>
  </si>
  <si>
    <t>R</t>
  </si>
  <si>
    <t>I</t>
  </si>
  <si>
    <t>U</t>
  </si>
  <si>
    <t>X=</t>
  </si>
  <si>
    <t>J=</t>
  </si>
  <si>
    <t>M=</t>
  </si>
  <si>
    <t>U=</t>
  </si>
  <si>
    <t>V=</t>
  </si>
  <si>
    <t>W=</t>
  </si>
  <si>
    <t>R=</t>
  </si>
  <si>
    <t>I=</t>
  </si>
  <si>
    <t>MONTHLY CENSUS LOG</t>
  </si>
  <si>
    <r>
      <t xml:space="preserve">Discharge Date </t>
    </r>
    <r>
      <rPr>
        <sz val="10"/>
        <rFont val="Arial"/>
        <family val="2"/>
      </rPr>
      <t>(not chargeable)</t>
    </r>
  </si>
  <si>
    <r>
      <t xml:space="preserve">Medical Hospital </t>
    </r>
    <r>
      <rPr>
        <sz val="10"/>
        <rFont val="Arial"/>
        <family val="2"/>
      </rPr>
      <t>(payable up to 7 days per event)</t>
    </r>
  </si>
  <si>
    <r>
      <t xml:space="preserve">Voluntary Psychiatric Hospital </t>
    </r>
    <r>
      <rPr>
        <sz val="10"/>
        <rFont val="Arial"/>
        <family val="2"/>
      </rPr>
      <t>(payable up to 7 days per event)</t>
    </r>
  </si>
  <si>
    <r>
      <t xml:space="preserve">Respite/Diversion Bed </t>
    </r>
    <r>
      <rPr>
        <sz val="10"/>
        <rFont val="Arial"/>
        <family val="2"/>
      </rPr>
      <t>(payable up to 17 days per event)</t>
    </r>
  </si>
  <si>
    <r>
      <t xml:space="preserve">Involuntary Psychiatric Hospital </t>
    </r>
    <r>
      <rPr>
        <sz val="10"/>
        <rFont val="Arial"/>
        <family val="2"/>
      </rPr>
      <t>(payable up to 17 days per event)</t>
    </r>
  </si>
  <si>
    <t>Maximum Days of Service</t>
  </si>
  <si>
    <r>
      <t xml:space="preserve">Western State Hospital </t>
    </r>
    <r>
      <rPr>
        <sz val="10"/>
        <rFont val="Arial"/>
        <family val="2"/>
      </rPr>
      <t>(not chargeable)</t>
    </r>
  </si>
  <si>
    <t>P</t>
  </si>
  <si>
    <t>A= Authorized waiver days</t>
  </si>
  <si>
    <t>A</t>
  </si>
  <si>
    <r>
      <t xml:space="preserve">Unauthorized leave </t>
    </r>
    <r>
      <rPr>
        <sz val="10"/>
        <rFont val="Arial"/>
        <family val="2"/>
      </rPr>
      <t xml:space="preserve">(payable up to 7 days per </t>
    </r>
    <r>
      <rPr>
        <b/>
        <u val="single"/>
        <sz val="10"/>
        <rFont val="Arial"/>
        <family val="2"/>
      </rPr>
      <t>year</t>
    </r>
    <r>
      <rPr>
        <sz val="10"/>
        <rFont val="Arial"/>
        <family val="2"/>
      </rPr>
      <t>)</t>
    </r>
  </si>
  <si>
    <t xml:space="preserve">In Community </t>
  </si>
  <si>
    <t>D</t>
  </si>
  <si>
    <t>H</t>
  </si>
  <si>
    <t xml:space="preserve">P= </t>
  </si>
  <si>
    <r>
      <t xml:space="preserve">Planned Leave </t>
    </r>
    <r>
      <rPr>
        <sz val="10"/>
        <rFont val="Arial"/>
        <family val="2"/>
      </rPr>
      <t xml:space="preserve">(over 5 days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approved by BHRD)</t>
    </r>
  </si>
  <si>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= </t>
    </r>
  </si>
  <si>
    <r>
      <rPr>
        <b/>
        <sz val="10"/>
        <rFont val="Arial"/>
        <family val="2"/>
      </rPr>
      <t xml:space="preserve">Hospital days beyond payable </t>
    </r>
    <r>
      <rPr>
        <sz val="10"/>
        <rFont val="Arial"/>
        <family val="2"/>
      </rPr>
      <t>(note unapproved days beyond payable)</t>
    </r>
  </si>
  <si>
    <r>
      <t xml:space="preserve">Jail </t>
    </r>
    <r>
      <rPr>
        <sz val="10"/>
        <rFont val="Arial"/>
        <family val="2"/>
      </rPr>
      <t>(not chargeable for ECS clients, payable up to 7 days per event for other clients)</t>
    </r>
  </si>
  <si>
    <t>Email Address:</t>
  </si>
  <si>
    <t>Prepared By:</t>
  </si>
  <si>
    <t>Total Days</t>
  </si>
  <si>
    <t>Treatment Rate</t>
  </si>
  <si>
    <t>Treatment Rate:</t>
  </si>
  <si>
    <t>Total Amount</t>
  </si>
  <si>
    <t>Total Number of Chargeable Days</t>
  </si>
  <si>
    <t>Instructions:  Enter the KCID, indicate appropriate code, and enter appropriate symbol identifying location each day of the month for each client (see legend below)</t>
  </si>
  <si>
    <t xml:space="preserve"> NAVOS</t>
  </si>
  <si>
    <t>version 1/2023</t>
  </si>
  <si>
    <t xml:space="preserve"> Client Code (66)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</si>
</sst>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mmmm\ d\,\ yyyy"/>
    <numFmt numFmtId="167" formatCode="m/d/yy"/>
  </numFmts>
  <fonts count="51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33" borderId="0" xfId="57" applyFont="1" applyFill="1" applyProtection="1">
      <alignment/>
      <protection/>
    </xf>
    <xf numFmtId="0" fontId="4" fillId="33" borderId="0" xfId="57" applyFont="1" applyFill="1" applyAlignment="1" applyProtection="1">
      <alignment/>
      <protection/>
    </xf>
    <xf numFmtId="0" fontId="5" fillId="33" borderId="0" xfId="57" applyFont="1" applyFill="1" applyAlignment="1" applyProtection="1">
      <alignment/>
      <protection/>
    </xf>
    <xf numFmtId="0" fontId="6" fillId="33" borderId="0" xfId="57" applyFont="1" applyFill="1" applyBorder="1" applyAlignment="1" applyProtection="1">
      <alignment/>
      <protection/>
    </xf>
    <xf numFmtId="0" fontId="7" fillId="33" borderId="0" xfId="57" applyFont="1" applyFill="1" applyBorder="1" applyAlignment="1" applyProtection="1">
      <alignment horizontal="right"/>
      <protection/>
    </xf>
    <xf numFmtId="0" fontId="5" fillId="33" borderId="0" xfId="57" applyFont="1" applyFill="1" applyBorder="1" applyAlignment="1" applyProtection="1">
      <alignment/>
      <protection/>
    </xf>
    <xf numFmtId="0" fontId="6" fillId="33" borderId="0" xfId="57" applyFont="1" applyFill="1" applyAlignment="1" applyProtection="1">
      <alignment/>
      <protection/>
    </xf>
    <xf numFmtId="0" fontId="9" fillId="33" borderId="10" xfId="57" applyFont="1" applyFill="1" applyBorder="1" applyAlignment="1" applyProtection="1">
      <alignment horizontal="center"/>
      <protection/>
    </xf>
    <xf numFmtId="0" fontId="9" fillId="33" borderId="11" xfId="57" applyFont="1" applyFill="1" applyBorder="1" applyAlignment="1" applyProtection="1">
      <alignment horizontal="center"/>
      <protection/>
    </xf>
    <xf numFmtId="0" fontId="9" fillId="33" borderId="12" xfId="57" applyFont="1" applyFill="1" applyBorder="1" applyAlignment="1" applyProtection="1">
      <alignment horizontal="center"/>
      <protection/>
    </xf>
    <xf numFmtId="0" fontId="9" fillId="0" borderId="11" xfId="57" applyFont="1" applyFill="1" applyBorder="1" applyAlignment="1" applyProtection="1">
      <alignment horizontal="center"/>
      <protection/>
    </xf>
    <xf numFmtId="0" fontId="9" fillId="33" borderId="13" xfId="57" applyFont="1" applyFill="1" applyBorder="1" applyAlignment="1" applyProtection="1">
      <alignment horizontal="center"/>
      <protection/>
    </xf>
    <xf numFmtId="1" fontId="5" fillId="33" borderId="11" xfId="57" applyNumberFormat="1" applyFont="1" applyFill="1" applyBorder="1" applyProtection="1">
      <alignment/>
      <protection locked="0"/>
    </xf>
    <xf numFmtId="0" fontId="7" fillId="33" borderId="11" xfId="57" applyFont="1" applyFill="1" applyBorder="1" applyAlignment="1" applyProtection="1">
      <alignment horizontal="center"/>
      <protection locked="0"/>
    </xf>
    <xf numFmtId="0" fontId="7" fillId="33" borderId="10" xfId="57" applyFont="1" applyFill="1" applyBorder="1" applyAlignment="1" applyProtection="1">
      <alignment horizontal="center"/>
      <protection locked="0"/>
    </xf>
    <xf numFmtId="0" fontId="8" fillId="33" borderId="0" xfId="57" applyFont="1" applyFill="1" applyProtection="1">
      <alignment/>
      <protection/>
    </xf>
    <xf numFmtId="0" fontId="10" fillId="33" borderId="0" xfId="57" applyFont="1" applyFill="1" applyBorder="1" applyAlignment="1" applyProtection="1">
      <alignment horizontal="right"/>
      <protection/>
    </xf>
    <xf numFmtId="0" fontId="10" fillId="33" borderId="0" xfId="57" applyFont="1" applyFill="1" applyBorder="1" applyProtection="1">
      <alignment/>
      <protection/>
    </xf>
    <xf numFmtId="0" fontId="5" fillId="33" borderId="0" xfId="57" applyFont="1" applyFill="1" applyBorder="1" applyProtection="1">
      <alignment/>
      <protection/>
    </xf>
    <xf numFmtId="0" fontId="11" fillId="33" borderId="0" xfId="57" applyFont="1" applyFill="1" applyBorder="1" applyAlignment="1" applyProtection="1">
      <alignment horizontal="right"/>
      <protection/>
    </xf>
    <xf numFmtId="0" fontId="9" fillId="33" borderId="14" xfId="57" applyFont="1" applyFill="1" applyBorder="1" applyAlignment="1" applyProtection="1">
      <alignment horizontal="center"/>
      <protection/>
    </xf>
    <xf numFmtId="0" fontId="5" fillId="33" borderId="15" xfId="57" applyFont="1" applyFill="1" applyBorder="1" applyAlignment="1" applyProtection="1">
      <alignment horizontal="left"/>
      <protection locked="0"/>
    </xf>
    <xf numFmtId="0" fontId="9" fillId="0" borderId="10" xfId="57" applyFont="1" applyFill="1" applyBorder="1" applyAlignment="1" applyProtection="1">
      <alignment horizontal="center"/>
      <protection/>
    </xf>
    <xf numFmtId="0" fontId="5" fillId="33" borderId="12" xfId="57" applyFont="1" applyFill="1" applyBorder="1" applyAlignment="1" applyProtection="1">
      <alignment horizontal="center"/>
      <protection/>
    </xf>
    <xf numFmtId="0" fontId="5" fillId="33" borderId="11" xfId="57" applyFont="1" applyFill="1" applyBorder="1" applyAlignment="1" applyProtection="1">
      <alignment horizontal="center"/>
      <protection/>
    </xf>
    <xf numFmtId="0" fontId="5" fillId="33" borderId="13" xfId="57" applyFont="1" applyFill="1" applyBorder="1" applyAlignment="1" applyProtection="1">
      <alignment horizontal="center"/>
      <protection/>
    </xf>
    <xf numFmtId="0" fontId="5" fillId="33" borderId="14" xfId="57" applyFont="1" applyFill="1" applyBorder="1" applyAlignment="1" applyProtection="1">
      <alignment horizontal="center"/>
      <protection/>
    </xf>
    <xf numFmtId="0" fontId="10" fillId="33" borderId="16" xfId="57" applyFont="1" applyFill="1" applyBorder="1" applyAlignment="1" applyProtection="1">
      <alignment horizontal="center"/>
      <protection/>
    </xf>
    <xf numFmtId="0" fontId="8" fillId="33" borderId="0" xfId="57" applyFont="1" applyFill="1" applyBorder="1" applyAlignment="1" applyProtection="1">
      <alignment horizontal="right"/>
      <protection/>
    </xf>
    <xf numFmtId="0" fontId="8" fillId="33" borderId="0" xfId="57" applyFont="1" applyFill="1" applyBorder="1" applyAlignment="1" applyProtection="1">
      <alignment/>
      <protection/>
    </xf>
    <xf numFmtId="8" fontId="5" fillId="33" borderId="14" xfId="57" applyNumberFormat="1" applyFont="1" applyFill="1" applyBorder="1" applyAlignment="1" applyProtection="1">
      <alignment horizontal="center"/>
      <protection/>
    </xf>
    <xf numFmtId="0" fontId="10" fillId="33" borderId="16" xfId="57" applyFont="1" applyFill="1" applyBorder="1" applyAlignment="1" applyProtection="1">
      <alignment horizontal="center" vertical="center"/>
      <protection/>
    </xf>
    <xf numFmtId="0" fontId="10" fillId="33" borderId="17" xfId="57" applyFont="1" applyFill="1" applyBorder="1" applyAlignment="1" applyProtection="1">
      <alignment horizontal="center" vertical="center"/>
      <protection/>
    </xf>
    <xf numFmtId="44" fontId="8" fillId="33" borderId="11" xfId="0" applyNumberFormat="1" applyFont="1" applyFill="1" applyBorder="1" applyAlignment="1" applyProtection="1">
      <alignment/>
      <protection/>
    </xf>
    <xf numFmtId="0" fontId="6" fillId="33" borderId="0" xfId="57" applyFont="1" applyFill="1" applyBorder="1" applyAlignment="1" applyProtection="1">
      <alignment horizontal="left" wrapText="1"/>
      <protection/>
    </xf>
    <xf numFmtId="0" fontId="14" fillId="33" borderId="0" xfId="57" applyFont="1" applyFill="1" applyBorder="1" applyProtection="1">
      <alignment/>
      <protection/>
    </xf>
    <xf numFmtId="0" fontId="15" fillId="33" borderId="0" xfId="57" applyFont="1" applyFill="1" applyBorder="1" applyAlignment="1" applyProtection="1">
      <alignment horizontal="right"/>
      <protection/>
    </xf>
    <xf numFmtId="44" fontId="16" fillId="33" borderId="18" xfId="0" applyNumberFormat="1" applyFont="1" applyFill="1" applyBorder="1" applyAlignment="1" applyProtection="1">
      <alignment horizontal="right"/>
      <protection/>
    </xf>
    <xf numFmtId="0" fontId="8" fillId="33" borderId="0" xfId="57" applyFont="1" applyFill="1" applyBorder="1" applyAlignment="1" applyProtection="1">
      <alignment horizontal="left"/>
      <protection/>
    </xf>
    <xf numFmtId="0" fontId="5" fillId="33" borderId="0" xfId="57" applyFont="1" applyFill="1" applyBorder="1" applyAlignment="1" applyProtection="1">
      <alignment horizontal="left" indent="3"/>
      <protection/>
    </xf>
    <xf numFmtId="0" fontId="8" fillId="33" borderId="0" xfId="57" applyFont="1" applyFill="1" applyAlignment="1" applyProtection="1">
      <alignment horizontal="left" textRotation="180"/>
      <protection/>
    </xf>
    <xf numFmtId="0" fontId="8" fillId="34" borderId="0" xfId="57" applyFont="1" applyFill="1" applyBorder="1" applyAlignment="1" applyProtection="1">
      <alignment horizontal="right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5" fillId="34" borderId="0" xfId="57" applyFont="1" applyFill="1" applyBorder="1" applyAlignment="1" applyProtection="1">
      <alignment horizontal="left" indent="3"/>
      <protection/>
    </xf>
    <xf numFmtId="0" fontId="5" fillId="34" borderId="0" xfId="57" applyFont="1" applyFill="1" applyBorder="1" applyAlignment="1" applyProtection="1">
      <alignment/>
      <protection/>
    </xf>
    <xf numFmtId="0" fontId="5" fillId="34" borderId="0" xfId="57" applyFont="1" applyFill="1" applyBorder="1" applyProtection="1">
      <alignment/>
      <protection/>
    </xf>
    <xf numFmtId="0" fontId="8" fillId="17" borderId="0" xfId="57" applyFont="1" applyFill="1" applyBorder="1" applyAlignment="1" applyProtection="1">
      <alignment horizontal="right"/>
      <protection/>
    </xf>
    <xf numFmtId="0" fontId="8" fillId="17" borderId="0" xfId="57" applyFont="1" applyFill="1" applyBorder="1" applyAlignment="1" applyProtection="1">
      <alignment/>
      <protection/>
    </xf>
    <xf numFmtId="0" fontId="8" fillId="35" borderId="0" xfId="57" applyFont="1" applyFill="1" applyBorder="1" applyAlignment="1" applyProtection="1">
      <alignment horizontal="left"/>
      <protection/>
    </xf>
    <xf numFmtId="0" fontId="5" fillId="35" borderId="0" xfId="57" applyFont="1" applyFill="1" applyBorder="1" applyAlignment="1" applyProtection="1">
      <alignment/>
      <protection/>
    </xf>
    <xf numFmtId="0" fontId="5" fillId="35" borderId="0" xfId="57" applyFont="1" applyFill="1" applyBorder="1" applyAlignment="1" applyProtection="1">
      <alignment horizontal="left" indent="3"/>
      <protection/>
    </xf>
    <xf numFmtId="0" fontId="5" fillId="35" borderId="0" xfId="57" applyFont="1" applyFill="1" applyBorder="1" applyProtection="1">
      <alignment/>
      <protection/>
    </xf>
    <xf numFmtId="0" fontId="8" fillId="33" borderId="0" xfId="57" applyFont="1" applyFill="1" applyBorder="1" applyAlignment="1" applyProtection="1">
      <alignment horizontal="left" indent="3"/>
      <protection/>
    </xf>
    <xf numFmtId="0" fontId="8" fillId="36" borderId="0" xfId="57" applyFont="1" applyFill="1" applyBorder="1" applyAlignment="1" applyProtection="1">
      <alignment horizontal="right"/>
      <protection/>
    </xf>
    <xf numFmtId="0" fontId="8" fillId="36" borderId="0" xfId="57" applyFont="1" applyFill="1" applyBorder="1" applyAlignment="1" applyProtection="1">
      <alignment/>
      <protection/>
    </xf>
    <xf numFmtId="0" fontId="5" fillId="36" borderId="0" xfId="57" applyFont="1" applyFill="1" applyBorder="1" applyAlignment="1" applyProtection="1">
      <alignment horizontal="left" indent="3"/>
      <protection/>
    </xf>
    <xf numFmtId="0" fontId="5" fillId="36" borderId="0" xfId="57" applyFont="1" applyFill="1" applyBorder="1" applyAlignment="1" applyProtection="1">
      <alignment/>
      <protection/>
    </xf>
    <xf numFmtId="0" fontId="5" fillId="36" borderId="0" xfId="57" applyFont="1" applyFill="1" applyBorder="1" applyProtection="1">
      <alignment/>
      <protection/>
    </xf>
    <xf numFmtId="0" fontId="8" fillId="33" borderId="0" xfId="57" applyFont="1" applyFill="1" applyAlignment="1" applyProtection="1">
      <alignment horizontal="right"/>
      <protection/>
    </xf>
    <xf numFmtId="0" fontId="8" fillId="37" borderId="0" xfId="57" applyFont="1" applyFill="1" applyBorder="1" applyAlignment="1" applyProtection="1">
      <alignment horizontal="right"/>
      <protection/>
    </xf>
    <xf numFmtId="0" fontId="8" fillId="37" borderId="0" xfId="57" applyFont="1" applyFill="1" applyBorder="1" applyAlignment="1" applyProtection="1">
      <alignment/>
      <protection/>
    </xf>
    <xf numFmtId="0" fontId="5" fillId="37" borderId="0" xfId="57" applyFont="1" applyFill="1" applyBorder="1" applyAlignment="1" applyProtection="1">
      <alignment horizontal="left" indent="3"/>
      <protection/>
    </xf>
    <xf numFmtId="0" fontId="5" fillId="37" borderId="0" xfId="57" applyFont="1" applyFill="1" applyProtection="1">
      <alignment/>
      <protection/>
    </xf>
    <xf numFmtId="0" fontId="5" fillId="37" borderId="0" xfId="57" applyFont="1" applyFill="1" applyBorder="1" applyProtection="1">
      <alignment/>
      <protection/>
    </xf>
    <xf numFmtId="0" fontId="8" fillId="38" borderId="0" xfId="57" applyFont="1" applyFill="1" applyBorder="1" applyAlignment="1" applyProtection="1">
      <alignment horizontal="right"/>
      <protection/>
    </xf>
    <xf numFmtId="0" fontId="8" fillId="38" borderId="0" xfId="57" applyFont="1" applyFill="1" applyBorder="1" applyProtection="1">
      <alignment/>
      <protection/>
    </xf>
    <xf numFmtId="0" fontId="5" fillId="38" borderId="0" xfId="57" applyFont="1" applyFill="1" applyBorder="1" applyProtection="1">
      <alignment/>
      <protection/>
    </xf>
    <xf numFmtId="0" fontId="5" fillId="25" borderId="0" xfId="57" applyFont="1" applyFill="1" applyAlignment="1" applyProtection="1">
      <alignment horizontal="right"/>
      <protection/>
    </xf>
    <xf numFmtId="0" fontId="5" fillId="25" borderId="0" xfId="57" applyFont="1" applyFill="1" applyProtection="1">
      <alignment/>
      <protection/>
    </xf>
    <xf numFmtId="0" fontId="5" fillId="33" borderId="0" xfId="57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 horizontal="right" vertical="center"/>
      <protection/>
    </xf>
    <xf numFmtId="8" fontId="10" fillId="33" borderId="19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horizontal="right" vertical="center"/>
      <protection/>
    </xf>
    <xf numFmtId="0" fontId="10" fillId="33" borderId="0" xfId="57" applyFont="1" applyFill="1" applyAlignment="1" applyProtection="1">
      <alignment horizontal="center"/>
      <protection/>
    </xf>
    <xf numFmtId="0" fontId="10" fillId="33" borderId="0" xfId="57" applyFont="1" applyFill="1" applyAlignment="1" applyProtection="1">
      <alignment horizontal="right"/>
      <protection/>
    </xf>
    <xf numFmtId="0" fontId="5" fillId="33" borderId="15" xfId="57" applyFont="1" applyFill="1" applyBorder="1" applyAlignment="1" applyProtection="1">
      <alignment horizontal="left"/>
      <protection locked="0"/>
    </xf>
    <xf numFmtId="0" fontId="9" fillId="33" borderId="10" xfId="57" applyFont="1" applyFill="1" applyBorder="1" applyAlignment="1" applyProtection="1">
      <alignment horizontal="center"/>
      <protection/>
    </xf>
    <xf numFmtId="0" fontId="9" fillId="33" borderId="20" xfId="57" applyFont="1" applyFill="1" applyBorder="1" applyAlignment="1" applyProtection="1">
      <alignment horizontal="center"/>
      <protection/>
    </xf>
    <xf numFmtId="0" fontId="9" fillId="33" borderId="21" xfId="57" applyFont="1" applyFill="1" applyBorder="1" applyAlignment="1" applyProtection="1">
      <alignment horizontal="center"/>
      <protection/>
    </xf>
    <xf numFmtId="0" fontId="5" fillId="0" borderId="22" xfId="57" applyFont="1" applyBorder="1" applyAlignment="1" applyProtection="1">
      <alignment horizontal="center"/>
      <protection/>
    </xf>
    <xf numFmtId="0" fontId="10" fillId="33" borderId="23" xfId="57" applyFont="1" applyFill="1" applyBorder="1" applyAlignment="1" applyProtection="1">
      <alignment horizontal="right"/>
      <protection/>
    </xf>
    <xf numFmtId="0" fontId="10" fillId="33" borderId="24" xfId="57" applyFont="1" applyFill="1" applyBorder="1" applyAlignment="1" applyProtection="1">
      <alignment horizontal="right"/>
      <protection/>
    </xf>
    <xf numFmtId="3" fontId="8" fillId="33" borderId="15" xfId="57" applyNumberFormat="1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0" fontId="6" fillId="33" borderId="0" xfId="57" applyFont="1" applyFill="1" applyBorder="1" applyAlignment="1" applyProtection="1">
      <alignment horizontal="center" wrapText="1"/>
      <protection/>
    </xf>
    <xf numFmtId="0" fontId="6" fillId="2" borderId="15" xfId="57" applyFont="1" applyFill="1" applyBorder="1" applyAlignment="1" applyProtection="1">
      <alignment horizontal="left" wrapText="1"/>
      <protection/>
    </xf>
    <xf numFmtId="0" fontId="8" fillId="6" borderId="15" xfId="57" applyFont="1" applyFill="1" applyBorder="1" applyAlignment="1" applyProtection="1">
      <alignment horizontal="left" vertical="top" wrapText="1"/>
      <protection/>
    </xf>
    <xf numFmtId="0" fontId="9" fillId="33" borderId="27" xfId="57" applyFont="1" applyFill="1" applyBorder="1" applyAlignment="1" applyProtection="1">
      <alignment horizontal="center" vertical="center" wrapText="1"/>
      <protection/>
    </xf>
    <xf numFmtId="0" fontId="9" fillId="33" borderId="28" xfId="57" applyFont="1" applyFill="1" applyBorder="1" applyAlignment="1" applyProtection="1">
      <alignment horizontal="center" vertical="center" wrapText="1"/>
      <protection/>
    </xf>
    <xf numFmtId="0" fontId="9" fillId="33" borderId="25" xfId="57" applyFont="1" applyFill="1" applyBorder="1" applyAlignment="1" applyProtection="1">
      <alignment horizontal="center"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7" fillId="33" borderId="26" xfId="57" applyFont="1" applyFill="1" applyBorder="1" applyAlignment="1" applyProtection="1">
      <alignment horizontal="center" wrapText="1"/>
      <protection/>
    </xf>
    <xf numFmtId="0" fontId="8" fillId="33" borderId="15" xfId="57" applyFont="1" applyFill="1" applyBorder="1" applyAlignment="1" applyProtection="1">
      <alignment/>
      <protection/>
    </xf>
    <xf numFmtId="0" fontId="8" fillId="33" borderId="15" xfId="57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HWSMHC-WSH ICSP Form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b val="0"/>
        <i val="0"/>
      </font>
      <fill>
        <patternFill>
          <bgColor rgb="FFFF5050"/>
        </patternFill>
      </fill>
    </dxf>
    <dxf>
      <fill>
        <patternFill>
          <bgColor rgb="FFFF66CC"/>
        </patternFill>
      </fill>
    </dxf>
    <dxf>
      <fill>
        <patternFill>
          <bgColor rgb="FFFFC000"/>
        </patternFill>
      </fill>
    </dxf>
    <dxf>
      <font>
        <b val="0"/>
        <i val="0"/>
      </font>
      <fill>
        <patternFill>
          <bgColor rgb="FFFF5050"/>
        </patternFill>
      </fill>
    </dxf>
    <dxf>
      <fill>
        <patternFill>
          <bgColor rgb="FFFF66CC"/>
        </patternFill>
      </fill>
    </dxf>
    <dxf>
      <fill>
        <patternFill>
          <bgColor rgb="FFFFC000"/>
        </patternFill>
      </fill>
    </dxf>
    <dxf>
      <font>
        <b val="0"/>
        <i val="0"/>
      </font>
      <fill>
        <patternFill>
          <bgColor rgb="FFFF5050"/>
        </patternFill>
      </fill>
    </dxf>
    <dxf>
      <fill>
        <patternFill>
          <bgColor rgb="FFFF66CC"/>
        </patternFill>
      </fill>
    </dxf>
    <dxf>
      <fill>
        <patternFill>
          <bgColor rgb="FFFFC000"/>
        </patternFill>
      </fill>
    </dxf>
    <dxf>
      <font>
        <b val="0"/>
        <i val="0"/>
      </font>
      <fill>
        <patternFill>
          <bgColor rgb="FFFF5050"/>
        </patternFill>
      </fill>
      <border/>
    </dxf>
    <dxf>
      <fill>
        <patternFill>
          <bgColor theme="7" tint="0.3999499976634979"/>
        </patternFill>
      </fill>
      <border/>
    </dxf>
    <dxf>
      <font>
        <b val="0"/>
        <i val="0"/>
      </font>
      <fill>
        <patternFill>
          <bgColor rgb="FF00B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3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6"/>
  <sheetViews>
    <sheetView tabSelected="1" workbookViewId="0" topLeftCell="A1">
      <selection activeCell="AY25" sqref="AY25"/>
    </sheetView>
  </sheetViews>
  <sheetFormatPr defaultColWidth="9.33203125" defaultRowHeight="12.75"/>
  <cols>
    <col min="1" max="1" width="9.33203125" style="1" customWidth="1"/>
    <col min="2" max="2" width="9.16015625" style="1" customWidth="1"/>
    <col min="3" max="17" width="3.16015625" style="1" customWidth="1"/>
    <col min="18" max="18" width="4" style="1" customWidth="1"/>
    <col min="19" max="19" width="5" style="1" customWidth="1"/>
    <col min="20" max="21" width="3.16015625" style="1" customWidth="1"/>
    <col min="22" max="22" width="3.66015625" style="1" customWidth="1"/>
    <col min="23" max="24" width="3.16015625" style="1" customWidth="1"/>
    <col min="25" max="25" width="6" style="1" customWidth="1"/>
    <col min="26" max="26" width="7.66015625" style="1" customWidth="1"/>
    <col min="27" max="33" width="3.16015625" style="1" customWidth="1"/>
    <col min="34" max="45" width="3.83203125" style="1" customWidth="1"/>
    <col min="46" max="46" width="6.83203125" style="1" customWidth="1"/>
    <col min="47" max="47" width="11" style="1" customWidth="1"/>
    <col min="48" max="48" width="17.16015625" style="1" customWidth="1"/>
    <col min="49" max="16384" width="9.33203125" style="1" customWidth="1"/>
  </cols>
  <sheetData>
    <row r="1" spans="1:46" s="2" customFormat="1" ht="18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</row>
    <row r="2" spans="1:46" s="2" customFormat="1" ht="18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</row>
    <row r="3" spans="1:46" s="2" customFormat="1" ht="18.75" customHeight="1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</row>
    <row r="4" s="3" customFormat="1" ht="4.5" customHeight="1"/>
    <row r="5" spans="1:45" s="3" customFormat="1" ht="18" customHeight="1">
      <c r="A5" s="75" t="s">
        <v>46</v>
      </c>
      <c r="B5" s="75"/>
      <c r="C5" s="75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4"/>
      <c r="T5" s="4"/>
      <c r="U5" s="4"/>
      <c r="X5" s="5" t="s">
        <v>10</v>
      </c>
      <c r="Y5" s="96">
        <v>38</v>
      </c>
      <c r="Z5" s="6"/>
      <c r="AB5" s="6"/>
      <c r="AC5" s="6"/>
      <c r="AD5" s="6"/>
      <c r="AE5" s="6"/>
      <c r="AF5" s="20" t="s">
        <v>31</v>
      </c>
      <c r="AG5" s="83"/>
      <c r="AH5" s="84"/>
      <c r="AI5" s="84"/>
      <c r="AJ5" s="6"/>
      <c r="AK5" s="6"/>
      <c r="AN5" s="6"/>
      <c r="AO5" s="6"/>
      <c r="AP5" s="6"/>
      <c r="AQ5" s="5" t="s">
        <v>11</v>
      </c>
      <c r="AR5" s="5"/>
      <c r="AS5" s="95">
        <f>$AT$57</f>
        <v>0</v>
      </c>
    </row>
    <row r="6" spans="1:45" s="3" customFormat="1" ht="18" customHeight="1" thickBot="1">
      <c r="A6" s="75" t="s">
        <v>45</v>
      </c>
      <c r="B6" s="75"/>
      <c r="C6" s="75"/>
      <c r="D6" s="7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70"/>
      <c r="R6" s="70"/>
      <c r="S6" s="4"/>
      <c r="T6" s="4"/>
      <c r="U6" s="4"/>
      <c r="X6" s="5"/>
      <c r="Y6" s="29"/>
      <c r="Z6" s="6"/>
      <c r="AB6" s="6"/>
      <c r="AN6" s="6"/>
      <c r="AO6" s="6"/>
      <c r="AP6" s="6"/>
      <c r="AQ6" s="5"/>
      <c r="AR6" s="5"/>
      <c r="AS6" s="30"/>
    </row>
    <row r="7" spans="1:52" s="3" customFormat="1" ht="15.75" customHeight="1" thickBot="1">
      <c r="A7" s="75" t="s">
        <v>7</v>
      </c>
      <c r="B7" s="75"/>
      <c r="C7" s="75"/>
      <c r="D7" s="75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70"/>
      <c r="R7" s="70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30"/>
      <c r="AU7" s="71" t="s">
        <v>49</v>
      </c>
      <c r="AV7" s="72">
        <v>143.58</v>
      </c>
      <c r="AW7" s="73"/>
      <c r="AX7" s="73"/>
      <c r="AY7" s="73"/>
      <c r="AZ7" s="73"/>
    </row>
    <row r="8" spans="1:48" s="7" customFormat="1" ht="24" customHeight="1">
      <c r="A8" s="89" t="s">
        <v>52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35"/>
      <c r="AH8" s="88" t="s">
        <v>54</v>
      </c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</row>
    <row r="9" spans="1:48" ht="20.25" customHeight="1">
      <c r="A9" s="92" t="s">
        <v>6</v>
      </c>
      <c r="B9" s="92" t="s">
        <v>55</v>
      </c>
      <c r="C9" s="77" t="s">
        <v>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 t="s">
        <v>1</v>
      </c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80"/>
      <c r="AT9" s="90" t="s">
        <v>47</v>
      </c>
      <c r="AU9" s="90" t="s">
        <v>48</v>
      </c>
      <c r="AV9" s="85" t="s">
        <v>50</v>
      </c>
    </row>
    <row r="10" spans="1:48" ht="15" customHeight="1">
      <c r="A10" s="94"/>
      <c r="B10" s="93"/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  <c r="J10" s="9">
        <v>8</v>
      </c>
      <c r="K10" s="9">
        <v>9</v>
      </c>
      <c r="L10" s="9">
        <v>10</v>
      </c>
      <c r="M10" s="9">
        <v>11</v>
      </c>
      <c r="N10" s="9">
        <v>12</v>
      </c>
      <c r="O10" s="9">
        <v>13</v>
      </c>
      <c r="P10" s="9">
        <v>14</v>
      </c>
      <c r="Q10" s="9">
        <v>15</v>
      </c>
      <c r="R10" s="9">
        <v>16</v>
      </c>
      <c r="S10" s="9">
        <v>17</v>
      </c>
      <c r="T10" s="9">
        <v>18</v>
      </c>
      <c r="U10" s="9">
        <v>19</v>
      </c>
      <c r="V10" s="9">
        <v>20</v>
      </c>
      <c r="W10" s="9">
        <v>21</v>
      </c>
      <c r="X10" s="9">
        <v>22</v>
      </c>
      <c r="Y10" s="9">
        <v>23</v>
      </c>
      <c r="Z10" s="9">
        <v>24</v>
      </c>
      <c r="AA10" s="9">
        <v>25</v>
      </c>
      <c r="AB10" s="9">
        <v>26</v>
      </c>
      <c r="AC10" s="9">
        <v>27</v>
      </c>
      <c r="AD10" s="9">
        <v>28</v>
      </c>
      <c r="AE10" s="9">
        <v>29</v>
      </c>
      <c r="AF10" s="9">
        <v>30</v>
      </c>
      <c r="AG10" s="8">
        <v>31</v>
      </c>
      <c r="AH10" s="10" t="s">
        <v>4</v>
      </c>
      <c r="AI10" s="21" t="s">
        <v>33</v>
      </c>
      <c r="AJ10" s="11" t="s">
        <v>12</v>
      </c>
      <c r="AK10" s="11" t="s">
        <v>13</v>
      </c>
      <c r="AL10" s="11" t="s">
        <v>14</v>
      </c>
      <c r="AM10" s="11" t="s">
        <v>15</v>
      </c>
      <c r="AN10" s="11" t="s">
        <v>2</v>
      </c>
      <c r="AO10" s="11" t="s">
        <v>35</v>
      </c>
      <c r="AP10" s="11" t="s">
        <v>39</v>
      </c>
      <c r="AQ10" s="11" t="s">
        <v>16</v>
      </c>
      <c r="AR10" s="23" t="s">
        <v>3</v>
      </c>
      <c r="AS10" s="12" t="s">
        <v>38</v>
      </c>
      <c r="AT10" s="91"/>
      <c r="AU10" s="91"/>
      <c r="AV10" s="86"/>
    </row>
    <row r="11" spans="1:48" s="16" customFormat="1" ht="12.7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24">
        <f aca="true" t="shared" si="0" ref="AH11:AH25">COUNTIF(C11:AG11,"X")</f>
        <v>0</v>
      </c>
      <c r="AI11" s="24">
        <f aca="true" t="shared" si="1" ref="AI11:AI25">COUNTIF(C11:AG11,"p")</f>
        <v>0</v>
      </c>
      <c r="AJ11" s="25">
        <f aca="true" t="shared" si="2" ref="AJ11:AJ25">COUNTIF(C11:AG11,"M")</f>
        <v>0</v>
      </c>
      <c r="AK11" s="25">
        <f aca="true" t="shared" si="3" ref="AK11:AK25">COUNTIF(C11:AG11,"V")</f>
        <v>0</v>
      </c>
      <c r="AL11" s="25">
        <f aca="true" t="shared" si="4" ref="AL11:AL25">COUNTIF(C11:AG11,"R")</f>
        <v>0</v>
      </c>
      <c r="AM11" s="25">
        <f aca="true" t="shared" si="5" ref="AM11:AM56">COUNTIF(D11:AH11,"I")</f>
        <v>0</v>
      </c>
      <c r="AN11" s="25">
        <f aca="true" t="shared" si="6" ref="AN11:AN25">COUNTIF(C11:AG11,"J")</f>
        <v>0</v>
      </c>
      <c r="AO11" s="25">
        <f aca="true" t="shared" si="7" ref="AO11:AO25">COUNTIF(C11:AG11,"A")</f>
        <v>0</v>
      </c>
      <c r="AP11" s="25">
        <f aca="true" t="shared" si="8" ref="AP11:AP25">COUNTIF(D11:AH11,"A")</f>
        <v>0</v>
      </c>
      <c r="AQ11" s="25">
        <f aca="true" t="shared" si="9" ref="AQ11:AQ25">COUNTIF(C11:AG11,"U")</f>
        <v>0</v>
      </c>
      <c r="AR11" s="25">
        <f aca="true" t="shared" si="10" ref="AR11:AR25">COUNTIF(D11:AH11,"U")</f>
        <v>0</v>
      </c>
      <c r="AS11" s="26">
        <f aca="true" t="shared" si="11" ref="AS11:AS25">COUNTIF(C11:AG11,"W")</f>
        <v>0</v>
      </c>
      <c r="AT11" s="27">
        <f aca="true" t="shared" si="12" ref="AT11:AT25">AH11+AJ11+AK11+AL11+AM11+AO11+AI11</f>
        <v>0</v>
      </c>
      <c r="AU11" s="31">
        <f>AV7</f>
        <v>143.58</v>
      </c>
      <c r="AV11" s="34">
        <f>AT11*AV$7</f>
        <v>0</v>
      </c>
    </row>
    <row r="12" spans="1:48" ht="12.75" customHeight="1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24">
        <f t="shared" si="0"/>
        <v>0</v>
      </c>
      <c r="AI12" s="24">
        <f t="shared" si="1"/>
        <v>0</v>
      </c>
      <c r="AJ12" s="25">
        <f t="shared" si="2"/>
        <v>0</v>
      </c>
      <c r="AK12" s="25">
        <f t="shared" si="3"/>
        <v>0</v>
      </c>
      <c r="AL12" s="25">
        <f t="shared" si="4"/>
        <v>0</v>
      </c>
      <c r="AM12" s="25">
        <f t="shared" si="5"/>
        <v>0</v>
      </c>
      <c r="AN12" s="25">
        <f t="shared" si="6"/>
        <v>0</v>
      </c>
      <c r="AO12" s="25">
        <f t="shared" si="7"/>
        <v>0</v>
      </c>
      <c r="AP12" s="25">
        <f t="shared" si="8"/>
        <v>0</v>
      </c>
      <c r="AQ12" s="25">
        <f t="shared" si="9"/>
        <v>0</v>
      </c>
      <c r="AR12" s="25">
        <f t="shared" si="10"/>
        <v>0</v>
      </c>
      <c r="AS12" s="26">
        <f t="shared" si="11"/>
        <v>0</v>
      </c>
      <c r="AT12" s="27">
        <f t="shared" si="12"/>
        <v>0</v>
      </c>
      <c r="AU12" s="31">
        <f>AV7</f>
        <v>143.58</v>
      </c>
      <c r="AV12" s="34">
        <f aca="true" t="shared" si="13" ref="AV12:AV56">AT12*AV$7</f>
        <v>0</v>
      </c>
    </row>
    <row r="13" spans="1:48" ht="12.75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  <c r="AH13" s="24">
        <f t="shared" si="0"/>
        <v>0</v>
      </c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5">
        <f t="shared" si="5"/>
        <v>0</v>
      </c>
      <c r="AN13" s="25">
        <f t="shared" si="6"/>
        <v>0</v>
      </c>
      <c r="AO13" s="25">
        <f t="shared" si="7"/>
        <v>0</v>
      </c>
      <c r="AP13" s="25">
        <f t="shared" si="8"/>
        <v>0</v>
      </c>
      <c r="AQ13" s="25">
        <f t="shared" si="9"/>
        <v>0</v>
      </c>
      <c r="AR13" s="25">
        <f t="shared" si="10"/>
        <v>0</v>
      </c>
      <c r="AS13" s="26">
        <f t="shared" si="11"/>
        <v>0</v>
      </c>
      <c r="AT13" s="27">
        <f t="shared" si="12"/>
        <v>0</v>
      </c>
      <c r="AU13" s="31">
        <f>AV7</f>
        <v>143.58</v>
      </c>
      <c r="AV13" s="34">
        <f t="shared" si="13"/>
        <v>0</v>
      </c>
    </row>
    <row r="14" spans="1:48" ht="12.75" customHeight="1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  <c r="AH14" s="24">
        <f t="shared" si="0"/>
        <v>0</v>
      </c>
      <c r="AI14" s="24">
        <f t="shared" si="1"/>
        <v>0</v>
      </c>
      <c r="AJ14" s="25">
        <f t="shared" si="2"/>
        <v>0</v>
      </c>
      <c r="AK14" s="25">
        <f t="shared" si="3"/>
        <v>0</v>
      </c>
      <c r="AL14" s="25">
        <f t="shared" si="4"/>
        <v>0</v>
      </c>
      <c r="AM14" s="25">
        <f t="shared" si="5"/>
        <v>0</v>
      </c>
      <c r="AN14" s="25">
        <f t="shared" si="6"/>
        <v>0</v>
      </c>
      <c r="AO14" s="25">
        <f t="shared" si="7"/>
        <v>0</v>
      </c>
      <c r="AP14" s="25">
        <f t="shared" si="8"/>
        <v>0</v>
      </c>
      <c r="AQ14" s="25">
        <f t="shared" si="9"/>
        <v>0</v>
      </c>
      <c r="AR14" s="25">
        <f t="shared" si="10"/>
        <v>0</v>
      </c>
      <c r="AS14" s="26">
        <f t="shared" si="11"/>
        <v>0</v>
      </c>
      <c r="AT14" s="27">
        <f t="shared" si="12"/>
        <v>0</v>
      </c>
      <c r="AU14" s="31">
        <f>AV7</f>
        <v>143.58</v>
      </c>
      <c r="AV14" s="34">
        <f t="shared" si="13"/>
        <v>0</v>
      </c>
    </row>
    <row r="15" spans="1:48" ht="12.75" customHeight="1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  <c r="AH15" s="24">
        <f t="shared" si="0"/>
        <v>0</v>
      </c>
      <c r="AI15" s="24">
        <f t="shared" si="1"/>
        <v>0</v>
      </c>
      <c r="AJ15" s="25">
        <f t="shared" si="2"/>
        <v>0</v>
      </c>
      <c r="AK15" s="25">
        <f t="shared" si="3"/>
        <v>0</v>
      </c>
      <c r="AL15" s="25">
        <f t="shared" si="4"/>
        <v>0</v>
      </c>
      <c r="AM15" s="25">
        <f t="shared" si="5"/>
        <v>0</v>
      </c>
      <c r="AN15" s="25">
        <f t="shared" si="6"/>
        <v>0</v>
      </c>
      <c r="AO15" s="25">
        <f t="shared" si="7"/>
        <v>0</v>
      </c>
      <c r="AP15" s="25">
        <f t="shared" si="8"/>
        <v>0</v>
      </c>
      <c r="AQ15" s="25">
        <f t="shared" si="9"/>
        <v>0</v>
      </c>
      <c r="AR15" s="25">
        <f t="shared" si="10"/>
        <v>0</v>
      </c>
      <c r="AS15" s="26">
        <f t="shared" si="11"/>
        <v>0</v>
      </c>
      <c r="AT15" s="27">
        <f t="shared" si="12"/>
        <v>0</v>
      </c>
      <c r="AU15" s="31">
        <f>AV7</f>
        <v>143.58</v>
      </c>
      <c r="AV15" s="34">
        <f t="shared" si="13"/>
        <v>0</v>
      </c>
    </row>
    <row r="16" spans="1:48" ht="12.75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  <c r="AH16" s="24">
        <f t="shared" si="0"/>
        <v>0</v>
      </c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5">
        <f t="shared" si="5"/>
        <v>0</v>
      </c>
      <c r="AN16" s="25">
        <f t="shared" si="6"/>
        <v>0</v>
      </c>
      <c r="AO16" s="25">
        <f t="shared" si="7"/>
        <v>0</v>
      </c>
      <c r="AP16" s="25">
        <f t="shared" si="8"/>
        <v>0</v>
      </c>
      <c r="AQ16" s="25">
        <f t="shared" si="9"/>
        <v>0</v>
      </c>
      <c r="AR16" s="25">
        <f t="shared" si="10"/>
        <v>0</v>
      </c>
      <c r="AS16" s="26">
        <f t="shared" si="11"/>
        <v>0</v>
      </c>
      <c r="AT16" s="27">
        <f t="shared" si="12"/>
        <v>0</v>
      </c>
      <c r="AU16" s="31">
        <f>AV7</f>
        <v>143.58</v>
      </c>
      <c r="AV16" s="34">
        <f t="shared" si="13"/>
        <v>0</v>
      </c>
    </row>
    <row r="17" spans="1:48" s="16" customFormat="1" ht="12.75" customHeight="1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  <c r="AH17" s="24">
        <f t="shared" si="0"/>
        <v>0</v>
      </c>
      <c r="AI17" s="24">
        <f t="shared" si="1"/>
        <v>0</v>
      </c>
      <c r="AJ17" s="25">
        <f t="shared" si="2"/>
        <v>0</v>
      </c>
      <c r="AK17" s="25">
        <f t="shared" si="3"/>
        <v>0</v>
      </c>
      <c r="AL17" s="25">
        <f t="shared" si="4"/>
        <v>0</v>
      </c>
      <c r="AM17" s="25">
        <f t="shared" si="5"/>
        <v>0</v>
      </c>
      <c r="AN17" s="25">
        <f t="shared" si="6"/>
        <v>0</v>
      </c>
      <c r="AO17" s="25">
        <f t="shared" si="7"/>
        <v>0</v>
      </c>
      <c r="AP17" s="25">
        <f t="shared" si="8"/>
        <v>0</v>
      </c>
      <c r="AQ17" s="25">
        <f t="shared" si="9"/>
        <v>0</v>
      </c>
      <c r="AR17" s="25">
        <f t="shared" si="10"/>
        <v>0</v>
      </c>
      <c r="AS17" s="26">
        <f t="shared" si="11"/>
        <v>0</v>
      </c>
      <c r="AT17" s="27">
        <f t="shared" si="12"/>
        <v>0</v>
      </c>
      <c r="AU17" s="31">
        <f>AV7</f>
        <v>143.58</v>
      </c>
      <c r="AV17" s="34">
        <f t="shared" si="13"/>
        <v>0</v>
      </c>
    </row>
    <row r="18" spans="1:48" ht="12.75" customHeight="1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24">
        <f t="shared" si="0"/>
        <v>0</v>
      </c>
      <c r="AI18" s="24">
        <f t="shared" si="1"/>
        <v>0</v>
      </c>
      <c r="AJ18" s="25">
        <f t="shared" si="2"/>
        <v>0</v>
      </c>
      <c r="AK18" s="25">
        <f t="shared" si="3"/>
        <v>0</v>
      </c>
      <c r="AL18" s="25">
        <f t="shared" si="4"/>
        <v>0</v>
      </c>
      <c r="AM18" s="25">
        <f t="shared" si="5"/>
        <v>0</v>
      </c>
      <c r="AN18" s="25">
        <f t="shared" si="6"/>
        <v>0</v>
      </c>
      <c r="AO18" s="25">
        <f t="shared" si="7"/>
        <v>0</v>
      </c>
      <c r="AP18" s="25">
        <f t="shared" si="8"/>
        <v>0</v>
      </c>
      <c r="AQ18" s="25">
        <f t="shared" si="9"/>
        <v>0</v>
      </c>
      <c r="AR18" s="25">
        <f t="shared" si="10"/>
        <v>0</v>
      </c>
      <c r="AS18" s="26">
        <f t="shared" si="11"/>
        <v>0</v>
      </c>
      <c r="AT18" s="27">
        <f t="shared" si="12"/>
        <v>0</v>
      </c>
      <c r="AU18" s="31">
        <f>AV7</f>
        <v>143.58</v>
      </c>
      <c r="AV18" s="34">
        <f t="shared" si="13"/>
        <v>0</v>
      </c>
    </row>
    <row r="19" spans="1:48" ht="12.75" customHeight="1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  <c r="AH19" s="24">
        <f t="shared" si="0"/>
        <v>0</v>
      </c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5">
        <f t="shared" si="5"/>
        <v>0</v>
      </c>
      <c r="AN19" s="25">
        <f t="shared" si="6"/>
        <v>0</v>
      </c>
      <c r="AO19" s="25">
        <f t="shared" si="7"/>
        <v>0</v>
      </c>
      <c r="AP19" s="25">
        <f t="shared" si="8"/>
        <v>0</v>
      </c>
      <c r="AQ19" s="25">
        <f t="shared" si="9"/>
        <v>0</v>
      </c>
      <c r="AR19" s="25">
        <f t="shared" si="10"/>
        <v>0</v>
      </c>
      <c r="AS19" s="26">
        <f t="shared" si="11"/>
        <v>0</v>
      </c>
      <c r="AT19" s="27">
        <f t="shared" si="12"/>
        <v>0</v>
      </c>
      <c r="AU19" s="31">
        <f>AV7</f>
        <v>143.58</v>
      </c>
      <c r="AV19" s="34">
        <f t="shared" si="13"/>
        <v>0</v>
      </c>
    </row>
    <row r="20" spans="1:48" ht="12.75" customHeight="1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  <c r="AH20" s="24">
        <f t="shared" si="0"/>
        <v>0</v>
      </c>
      <c r="AI20" s="24">
        <f t="shared" si="1"/>
        <v>0</v>
      </c>
      <c r="AJ20" s="25">
        <f t="shared" si="2"/>
        <v>0</v>
      </c>
      <c r="AK20" s="25">
        <f t="shared" si="3"/>
        <v>0</v>
      </c>
      <c r="AL20" s="25">
        <f t="shared" si="4"/>
        <v>0</v>
      </c>
      <c r="AM20" s="25">
        <f t="shared" si="5"/>
        <v>0</v>
      </c>
      <c r="AN20" s="25">
        <f t="shared" si="6"/>
        <v>0</v>
      </c>
      <c r="AO20" s="25">
        <f t="shared" si="7"/>
        <v>0</v>
      </c>
      <c r="AP20" s="25">
        <f t="shared" si="8"/>
        <v>0</v>
      </c>
      <c r="AQ20" s="25">
        <f t="shared" si="9"/>
        <v>0</v>
      </c>
      <c r="AR20" s="25">
        <f t="shared" si="10"/>
        <v>0</v>
      </c>
      <c r="AS20" s="26">
        <f t="shared" si="11"/>
        <v>0</v>
      </c>
      <c r="AT20" s="27">
        <f t="shared" si="12"/>
        <v>0</v>
      </c>
      <c r="AU20" s="31">
        <f>AV7</f>
        <v>143.58</v>
      </c>
      <c r="AV20" s="34">
        <f t="shared" si="13"/>
        <v>0</v>
      </c>
    </row>
    <row r="21" spans="1:48" ht="12.75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  <c r="AH21" s="24">
        <f t="shared" si="0"/>
        <v>0</v>
      </c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5">
        <f t="shared" si="5"/>
        <v>0</v>
      </c>
      <c r="AN21" s="25">
        <f t="shared" si="6"/>
        <v>0</v>
      </c>
      <c r="AO21" s="25">
        <f t="shared" si="7"/>
        <v>0</v>
      </c>
      <c r="AP21" s="25">
        <f t="shared" si="8"/>
        <v>0</v>
      </c>
      <c r="AQ21" s="25">
        <f t="shared" si="9"/>
        <v>0</v>
      </c>
      <c r="AR21" s="25">
        <f t="shared" si="10"/>
        <v>0</v>
      </c>
      <c r="AS21" s="26">
        <f t="shared" si="11"/>
        <v>0</v>
      </c>
      <c r="AT21" s="27">
        <f t="shared" si="12"/>
        <v>0</v>
      </c>
      <c r="AU21" s="31">
        <f>AV7</f>
        <v>143.58</v>
      </c>
      <c r="AV21" s="34">
        <f t="shared" si="13"/>
        <v>0</v>
      </c>
    </row>
    <row r="22" spans="1:48" ht="12.7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  <c r="AH22" s="24">
        <f t="shared" si="0"/>
        <v>0</v>
      </c>
      <c r="AI22" s="24">
        <f t="shared" si="1"/>
        <v>0</v>
      </c>
      <c r="AJ22" s="25">
        <f t="shared" si="2"/>
        <v>0</v>
      </c>
      <c r="AK22" s="25">
        <f t="shared" si="3"/>
        <v>0</v>
      </c>
      <c r="AL22" s="25">
        <f t="shared" si="4"/>
        <v>0</v>
      </c>
      <c r="AM22" s="25">
        <f t="shared" si="5"/>
        <v>0</v>
      </c>
      <c r="AN22" s="25">
        <f t="shared" si="6"/>
        <v>0</v>
      </c>
      <c r="AO22" s="25">
        <f t="shared" si="7"/>
        <v>0</v>
      </c>
      <c r="AP22" s="25">
        <f t="shared" si="8"/>
        <v>0</v>
      </c>
      <c r="AQ22" s="25">
        <f t="shared" si="9"/>
        <v>0</v>
      </c>
      <c r="AR22" s="25">
        <f t="shared" si="10"/>
        <v>0</v>
      </c>
      <c r="AS22" s="26">
        <f t="shared" si="11"/>
        <v>0</v>
      </c>
      <c r="AT22" s="27">
        <f t="shared" si="12"/>
        <v>0</v>
      </c>
      <c r="AU22" s="31">
        <f>AV7</f>
        <v>143.58</v>
      </c>
      <c r="AV22" s="34">
        <f t="shared" si="13"/>
        <v>0</v>
      </c>
    </row>
    <row r="23" spans="1:48" s="16" customFormat="1" ht="12.7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  <c r="AH23" s="24">
        <f t="shared" si="0"/>
        <v>0</v>
      </c>
      <c r="AI23" s="24">
        <f t="shared" si="1"/>
        <v>0</v>
      </c>
      <c r="AJ23" s="25">
        <f t="shared" si="2"/>
        <v>0</v>
      </c>
      <c r="AK23" s="25">
        <f t="shared" si="3"/>
        <v>0</v>
      </c>
      <c r="AL23" s="25">
        <f t="shared" si="4"/>
        <v>0</v>
      </c>
      <c r="AM23" s="25">
        <f t="shared" si="5"/>
        <v>0</v>
      </c>
      <c r="AN23" s="25">
        <f t="shared" si="6"/>
        <v>0</v>
      </c>
      <c r="AO23" s="25">
        <f t="shared" si="7"/>
        <v>0</v>
      </c>
      <c r="AP23" s="25">
        <f t="shared" si="8"/>
        <v>0</v>
      </c>
      <c r="AQ23" s="25">
        <f t="shared" si="9"/>
        <v>0</v>
      </c>
      <c r="AR23" s="25">
        <f t="shared" si="10"/>
        <v>0</v>
      </c>
      <c r="AS23" s="26">
        <f t="shared" si="11"/>
        <v>0</v>
      </c>
      <c r="AT23" s="27">
        <f t="shared" si="12"/>
        <v>0</v>
      </c>
      <c r="AU23" s="31">
        <f>AV7</f>
        <v>143.58</v>
      </c>
      <c r="AV23" s="34">
        <f t="shared" si="13"/>
        <v>0</v>
      </c>
    </row>
    <row r="24" spans="1:48" ht="12.75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  <c r="AH24" s="24">
        <f t="shared" si="0"/>
        <v>0</v>
      </c>
      <c r="AI24" s="24">
        <f t="shared" si="1"/>
        <v>0</v>
      </c>
      <c r="AJ24" s="25">
        <f t="shared" si="2"/>
        <v>0</v>
      </c>
      <c r="AK24" s="25">
        <f t="shared" si="3"/>
        <v>0</v>
      </c>
      <c r="AL24" s="25">
        <f t="shared" si="4"/>
        <v>0</v>
      </c>
      <c r="AM24" s="25">
        <f t="shared" si="5"/>
        <v>0</v>
      </c>
      <c r="AN24" s="25">
        <f t="shared" si="6"/>
        <v>0</v>
      </c>
      <c r="AO24" s="25">
        <f t="shared" si="7"/>
        <v>0</v>
      </c>
      <c r="AP24" s="25">
        <f t="shared" si="8"/>
        <v>0</v>
      </c>
      <c r="AQ24" s="25">
        <f t="shared" si="9"/>
        <v>0</v>
      </c>
      <c r="AR24" s="25">
        <f t="shared" si="10"/>
        <v>0</v>
      </c>
      <c r="AS24" s="26">
        <f t="shared" si="11"/>
        <v>0</v>
      </c>
      <c r="AT24" s="27">
        <f t="shared" si="12"/>
        <v>0</v>
      </c>
      <c r="AU24" s="31">
        <f>AV$7</f>
        <v>143.58</v>
      </c>
      <c r="AV24" s="34">
        <f t="shared" si="13"/>
        <v>0</v>
      </c>
    </row>
    <row r="25" spans="1:48" ht="12.75" customHeight="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  <c r="AH25" s="24">
        <f t="shared" si="0"/>
        <v>0</v>
      </c>
      <c r="AI25" s="24">
        <f t="shared" si="1"/>
        <v>0</v>
      </c>
      <c r="AJ25" s="25">
        <f t="shared" si="2"/>
        <v>0</v>
      </c>
      <c r="AK25" s="25">
        <f t="shared" si="3"/>
        <v>0</v>
      </c>
      <c r="AL25" s="25">
        <f t="shared" si="4"/>
        <v>0</v>
      </c>
      <c r="AM25" s="25">
        <f t="shared" si="5"/>
        <v>0</v>
      </c>
      <c r="AN25" s="25">
        <f t="shared" si="6"/>
        <v>0</v>
      </c>
      <c r="AO25" s="25">
        <f t="shared" si="7"/>
        <v>0</v>
      </c>
      <c r="AP25" s="25">
        <f t="shared" si="8"/>
        <v>0</v>
      </c>
      <c r="AQ25" s="25">
        <f t="shared" si="9"/>
        <v>0</v>
      </c>
      <c r="AR25" s="25">
        <f t="shared" si="10"/>
        <v>0</v>
      </c>
      <c r="AS25" s="26">
        <f t="shared" si="11"/>
        <v>0</v>
      </c>
      <c r="AT25" s="27">
        <f t="shared" si="12"/>
        <v>0</v>
      </c>
      <c r="AU25" s="31">
        <f aca="true" t="shared" si="14" ref="AU25:AU37">AV$7</f>
        <v>143.58</v>
      </c>
      <c r="AV25" s="34">
        <f t="shared" si="13"/>
        <v>0</v>
      </c>
    </row>
    <row r="26" spans="1:48" ht="12.75" customHeight="1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/>
      <c r="AH26" s="24">
        <f aca="true" t="shared" si="15" ref="AH26:AH37">COUNTIF(C26:AG26,"X")</f>
        <v>0</v>
      </c>
      <c r="AI26" s="24">
        <f aca="true" t="shared" si="16" ref="AI26:AI37">COUNTIF(C26:AG26,"p")</f>
        <v>0</v>
      </c>
      <c r="AJ26" s="25">
        <f aca="true" t="shared" si="17" ref="AJ26:AJ37">COUNTIF(C26:AG26,"M")</f>
        <v>0</v>
      </c>
      <c r="AK26" s="25">
        <f aca="true" t="shared" si="18" ref="AK26:AK37">COUNTIF(C26:AG26,"V")</f>
        <v>0</v>
      </c>
      <c r="AL26" s="25">
        <f aca="true" t="shared" si="19" ref="AL26:AL37">COUNTIF(C26:AG26,"R")</f>
        <v>0</v>
      </c>
      <c r="AM26" s="25">
        <f t="shared" si="5"/>
        <v>0</v>
      </c>
      <c r="AN26" s="25">
        <f aca="true" t="shared" si="20" ref="AN26:AN37">COUNTIF(C26:AG26,"J")</f>
        <v>0</v>
      </c>
      <c r="AO26" s="25">
        <f aca="true" t="shared" si="21" ref="AO26:AO37">COUNTIF(C26:AG26,"A")</f>
        <v>0</v>
      </c>
      <c r="AP26" s="25">
        <f aca="true" t="shared" si="22" ref="AP26:AP37">COUNTIF(D26:AH26,"A")</f>
        <v>0</v>
      </c>
      <c r="AQ26" s="25">
        <f aca="true" t="shared" si="23" ref="AQ26:AQ37">COUNTIF(C26:AG26,"U")</f>
        <v>0</v>
      </c>
      <c r="AR26" s="25">
        <f aca="true" t="shared" si="24" ref="AR26:AR37">COUNTIF(D26:AH26,"U")</f>
        <v>0</v>
      </c>
      <c r="AS26" s="26">
        <f aca="true" t="shared" si="25" ref="AS26:AS37">COUNTIF(C26:AG26,"W")</f>
        <v>0</v>
      </c>
      <c r="AT26" s="27">
        <f aca="true" t="shared" si="26" ref="AT26:AT37">AH26+AJ26+AK26+AL26+AM26+AO26+AI26</f>
        <v>0</v>
      </c>
      <c r="AU26" s="31">
        <f t="shared" si="14"/>
        <v>143.58</v>
      </c>
      <c r="AV26" s="34">
        <f t="shared" si="13"/>
        <v>0</v>
      </c>
    </row>
    <row r="27" spans="1:48" ht="12.75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  <c r="AH27" s="24">
        <f t="shared" si="15"/>
        <v>0</v>
      </c>
      <c r="AI27" s="24">
        <f t="shared" si="16"/>
        <v>0</v>
      </c>
      <c r="AJ27" s="25">
        <f t="shared" si="17"/>
        <v>0</v>
      </c>
      <c r="AK27" s="25">
        <f t="shared" si="18"/>
        <v>0</v>
      </c>
      <c r="AL27" s="25">
        <f t="shared" si="19"/>
        <v>0</v>
      </c>
      <c r="AM27" s="25">
        <f t="shared" si="5"/>
        <v>0</v>
      </c>
      <c r="AN27" s="25">
        <f t="shared" si="20"/>
        <v>0</v>
      </c>
      <c r="AO27" s="25">
        <f t="shared" si="21"/>
        <v>0</v>
      </c>
      <c r="AP27" s="25">
        <f t="shared" si="22"/>
        <v>0</v>
      </c>
      <c r="AQ27" s="25">
        <f t="shared" si="23"/>
        <v>0</v>
      </c>
      <c r="AR27" s="25">
        <f t="shared" si="24"/>
        <v>0</v>
      </c>
      <c r="AS27" s="26">
        <f t="shared" si="25"/>
        <v>0</v>
      </c>
      <c r="AT27" s="27">
        <f t="shared" si="26"/>
        <v>0</v>
      </c>
      <c r="AU27" s="31">
        <f t="shared" si="14"/>
        <v>143.58</v>
      </c>
      <c r="AV27" s="34">
        <f t="shared" si="13"/>
        <v>0</v>
      </c>
    </row>
    <row r="28" spans="1:48" ht="12.75" customHeight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  <c r="AH28" s="24">
        <f t="shared" si="15"/>
        <v>0</v>
      </c>
      <c r="AI28" s="24">
        <f t="shared" si="16"/>
        <v>0</v>
      </c>
      <c r="AJ28" s="25">
        <f t="shared" si="17"/>
        <v>0</v>
      </c>
      <c r="AK28" s="25">
        <f t="shared" si="18"/>
        <v>0</v>
      </c>
      <c r="AL28" s="25">
        <f t="shared" si="19"/>
        <v>0</v>
      </c>
      <c r="AM28" s="25">
        <f t="shared" si="5"/>
        <v>0</v>
      </c>
      <c r="AN28" s="25">
        <f t="shared" si="20"/>
        <v>0</v>
      </c>
      <c r="AO28" s="25">
        <f t="shared" si="21"/>
        <v>0</v>
      </c>
      <c r="AP28" s="25">
        <f t="shared" si="22"/>
        <v>0</v>
      </c>
      <c r="AQ28" s="25">
        <f t="shared" si="23"/>
        <v>0</v>
      </c>
      <c r="AR28" s="25">
        <f t="shared" si="24"/>
        <v>0</v>
      </c>
      <c r="AS28" s="26">
        <f t="shared" si="25"/>
        <v>0</v>
      </c>
      <c r="AT28" s="27">
        <f t="shared" si="26"/>
        <v>0</v>
      </c>
      <c r="AU28" s="31">
        <f t="shared" si="14"/>
        <v>143.58</v>
      </c>
      <c r="AV28" s="34">
        <f t="shared" si="13"/>
        <v>0</v>
      </c>
    </row>
    <row r="29" spans="1:48" ht="12.75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/>
      <c r="AH29" s="24">
        <f t="shared" si="15"/>
        <v>0</v>
      </c>
      <c r="AI29" s="24">
        <f t="shared" si="16"/>
        <v>0</v>
      </c>
      <c r="AJ29" s="25">
        <f t="shared" si="17"/>
        <v>0</v>
      </c>
      <c r="AK29" s="25">
        <f t="shared" si="18"/>
        <v>0</v>
      </c>
      <c r="AL29" s="25">
        <f t="shared" si="19"/>
        <v>0</v>
      </c>
      <c r="AM29" s="25">
        <f t="shared" si="5"/>
        <v>0</v>
      </c>
      <c r="AN29" s="25">
        <f t="shared" si="20"/>
        <v>0</v>
      </c>
      <c r="AO29" s="25">
        <f t="shared" si="21"/>
        <v>0</v>
      </c>
      <c r="AP29" s="25">
        <f t="shared" si="22"/>
        <v>0</v>
      </c>
      <c r="AQ29" s="25">
        <f t="shared" si="23"/>
        <v>0</v>
      </c>
      <c r="AR29" s="25">
        <f t="shared" si="24"/>
        <v>0</v>
      </c>
      <c r="AS29" s="26">
        <f t="shared" si="25"/>
        <v>0</v>
      </c>
      <c r="AT29" s="27">
        <f t="shared" si="26"/>
        <v>0</v>
      </c>
      <c r="AU29" s="31">
        <f t="shared" si="14"/>
        <v>143.58</v>
      </c>
      <c r="AV29" s="34">
        <f t="shared" si="13"/>
        <v>0</v>
      </c>
    </row>
    <row r="30" spans="1:48" ht="12.75" customHeight="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  <c r="AH30" s="24">
        <f t="shared" si="15"/>
        <v>0</v>
      </c>
      <c r="AI30" s="24">
        <f t="shared" si="16"/>
        <v>0</v>
      </c>
      <c r="AJ30" s="25">
        <f t="shared" si="17"/>
        <v>0</v>
      </c>
      <c r="AK30" s="25">
        <f t="shared" si="18"/>
        <v>0</v>
      </c>
      <c r="AL30" s="25">
        <f t="shared" si="19"/>
        <v>0</v>
      </c>
      <c r="AM30" s="25">
        <f t="shared" si="5"/>
        <v>0</v>
      </c>
      <c r="AN30" s="25">
        <f t="shared" si="20"/>
        <v>0</v>
      </c>
      <c r="AO30" s="25">
        <f t="shared" si="21"/>
        <v>0</v>
      </c>
      <c r="AP30" s="25">
        <f t="shared" si="22"/>
        <v>0</v>
      </c>
      <c r="AQ30" s="25">
        <f t="shared" si="23"/>
        <v>0</v>
      </c>
      <c r="AR30" s="25">
        <f t="shared" si="24"/>
        <v>0</v>
      </c>
      <c r="AS30" s="26">
        <f t="shared" si="25"/>
        <v>0</v>
      </c>
      <c r="AT30" s="27">
        <f t="shared" si="26"/>
        <v>0</v>
      </c>
      <c r="AU30" s="31">
        <f t="shared" si="14"/>
        <v>143.58</v>
      </c>
      <c r="AV30" s="34">
        <f t="shared" si="13"/>
        <v>0</v>
      </c>
    </row>
    <row r="31" spans="1:48" ht="12.75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  <c r="AH31" s="24">
        <f t="shared" si="15"/>
        <v>0</v>
      </c>
      <c r="AI31" s="24">
        <f t="shared" si="16"/>
        <v>0</v>
      </c>
      <c r="AJ31" s="25">
        <f t="shared" si="17"/>
        <v>0</v>
      </c>
      <c r="AK31" s="25">
        <f t="shared" si="18"/>
        <v>0</v>
      </c>
      <c r="AL31" s="25">
        <f t="shared" si="19"/>
        <v>0</v>
      </c>
      <c r="AM31" s="25">
        <f t="shared" si="5"/>
        <v>0</v>
      </c>
      <c r="AN31" s="25">
        <f t="shared" si="20"/>
        <v>0</v>
      </c>
      <c r="AO31" s="25">
        <f t="shared" si="21"/>
        <v>0</v>
      </c>
      <c r="AP31" s="25">
        <f t="shared" si="22"/>
        <v>0</v>
      </c>
      <c r="AQ31" s="25">
        <f t="shared" si="23"/>
        <v>0</v>
      </c>
      <c r="AR31" s="25">
        <f t="shared" si="24"/>
        <v>0</v>
      </c>
      <c r="AS31" s="26">
        <f t="shared" si="25"/>
        <v>0</v>
      </c>
      <c r="AT31" s="27">
        <f t="shared" si="26"/>
        <v>0</v>
      </c>
      <c r="AU31" s="31">
        <f t="shared" si="14"/>
        <v>143.58</v>
      </c>
      <c r="AV31" s="34">
        <f t="shared" si="13"/>
        <v>0</v>
      </c>
    </row>
    <row r="32" spans="1:48" ht="12.75" customHeight="1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  <c r="AH32" s="24">
        <f t="shared" si="15"/>
        <v>0</v>
      </c>
      <c r="AI32" s="24">
        <f t="shared" si="16"/>
        <v>0</v>
      </c>
      <c r="AJ32" s="25">
        <f t="shared" si="17"/>
        <v>0</v>
      </c>
      <c r="AK32" s="25">
        <f t="shared" si="18"/>
        <v>0</v>
      </c>
      <c r="AL32" s="25">
        <f t="shared" si="19"/>
        <v>0</v>
      </c>
      <c r="AM32" s="25">
        <f t="shared" si="5"/>
        <v>0</v>
      </c>
      <c r="AN32" s="25">
        <f t="shared" si="20"/>
        <v>0</v>
      </c>
      <c r="AO32" s="25">
        <f t="shared" si="21"/>
        <v>0</v>
      </c>
      <c r="AP32" s="25">
        <f t="shared" si="22"/>
        <v>0</v>
      </c>
      <c r="AQ32" s="25">
        <f t="shared" si="23"/>
        <v>0</v>
      </c>
      <c r="AR32" s="25">
        <f t="shared" si="24"/>
        <v>0</v>
      </c>
      <c r="AS32" s="26">
        <f t="shared" si="25"/>
        <v>0</v>
      </c>
      <c r="AT32" s="27">
        <f t="shared" si="26"/>
        <v>0</v>
      </c>
      <c r="AU32" s="31">
        <f t="shared" si="14"/>
        <v>143.58</v>
      </c>
      <c r="AV32" s="34">
        <f t="shared" si="13"/>
        <v>0</v>
      </c>
    </row>
    <row r="33" spans="1:48" ht="12.75" customHeight="1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24">
        <f t="shared" si="15"/>
        <v>0</v>
      </c>
      <c r="AI33" s="24">
        <f t="shared" si="16"/>
        <v>0</v>
      </c>
      <c r="AJ33" s="25">
        <f t="shared" si="17"/>
        <v>0</v>
      </c>
      <c r="AK33" s="25">
        <f t="shared" si="18"/>
        <v>0</v>
      </c>
      <c r="AL33" s="25">
        <f t="shared" si="19"/>
        <v>0</v>
      </c>
      <c r="AM33" s="25">
        <f t="shared" si="5"/>
        <v>0</v>
      </c>
      <c r="AN33" s="25">
        <f t="shared" si="20"/>
        <v>0</v>
      </c>
      <c r="AO33" s="25">
        <f t="shared" si="21"/>
        <v>0</v>
      </c>
      <c r="AP33" s="25">
        <f t="shared" si="22"/>
        <v>0</v>
      </c>
      <c r="AQ33" s="25">
        <f t="shared" si="23"/>
        <v>0</v>
      </c>
      <c r="AR33" s="25">
        <f t="shared" si="24"/>
        <v>0</v>
      </c>
      <c r="AS33" s="26">
        <f t="shared" si="25"/>
        <v>0</v>
      </c>
      <c r="AT33" s="27">
        <f t="shared" si="26"/>
        <v>0</v>
      </c>
      <c r="AU33" s="31">
        <f t="shared" si="14"/>
        <v>143.58</v>
      </c>
      <c r="AV33" s="34">
        <f t="shared" si="13"/>
        <v>0</v>
      </c>
    </row>
    <row r="34" spans="1:48" ht="12.75" customHeight="1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24">
        <f t="shared" si="15"/>
        <v>0</v>
      </c>
      <c r="AI34" s="24">
        <f t="shared" si="16"/>
        <v>0</v>
      </c>
      <c r="AJ34" s="25">
        <f t="shared" si="17"/>
        <v>0</v>
      </c>
      <c r="AK34" s="25">
        <f t="shared" si="18"/>
        <v>0</v>
      </c>
      <c r="AL34" s="25">
        <f t="shared" si="19"/>
        <v>0</v>
      </c>
      <c r="AM34" s="25">
        <f t="shared" si="5"/>
        <v>0</v>
      </c>
      <c r="AN34" s="25">
        <f t="shared" si="20"/>
        <v>0</v>
      </c>
      <c r="AO34" s="25">
        <f t="shared" si="21"/>
        <v>0</v>
      </c>
      <c r="AP34" s="25">
        <f t="shared" si="22"/>
        <v>0</v>
      </c>
      <c r="AQ34" s="25">
        <f t="shared" si="23"/>
        <v>0</v>
      </c>
      <c r="AR34" s="25">
        <f t="shared" si="24"/>
        <v>0</v>
      </c>
      <c r="AS34" s="26">
        <f t="shared" si="25"/>
        <v>0</v>
      </c>
      <c r="AT34" s="27">
        <f t="shared" si="26"/>
        <v>0</v>
      </c>
      <c r="AU34" s="31">
        <f t="shared" si="14"/>
        <v>143.58</v>
      </c>
      <c r="AV34" s="34">
        <f t="shared" si="13"/>
        <v>0</v>
      </c>
    </row>
    <row r="35" spans="1:48" ht="12.75" customHeight="1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/>
      <c r="AH35" s="24">
        <f t="shared" si="15"/>
        <v>0</v>
      </c>
      <c r="AI35" s="24">
        <f t="shared" si="16"/>
        <v>0</v>
      </c>
      <c r="AJ35" s="25">
        <f t="shared" si="17"/>
        <v>0</v>
      </c>
      <c r="AK35" s="25">
        <f t="shared" si="18"/>
        <v>0</v>
      </c>
      <c r="AL35" s="25">
        <f t="shared" si="19"/>
        <v>0</v>
      </c>
      <c r="AM35" s="25">
        <f t="shared" si="5"/>
        <v>0</v>
      </c>
      <c r="AN35" s="25">
        <f t="shared" si="20"/>
        <v>0</v>
      </c>
      <c r="AO35" s="25">
        <f t="shared" si="21"/>
        <v>0</v>
      </c>
      <c r="AP35" s="25">
        <f t="shared" si="22"/>
        <v>0</v>
      </c>
      <c r="AQ35" s="25">
        <f t="shared" si="23"/>
        <v>0</v>
      </c>
      <c r="AR35" s="25">
        <f t="shared" si="24"/>
        <v>0</v>
      </c>
      <c r="AS35" s="26">
        <f t="shared" si="25"/>
        <v>0</v>
      </c>
      <c r="AT35" s="27">
        <f t="shared" si="26"/>
        <v>0</v>
      </c>
      <c r="AU35" s="31">
        <f t="shared" si="14"/>
        <v>143.58</v>
      </c>
      <c r="AV35" s="34">
        <f t="shared" si="13"/>
        <v>0</v>
      </c>
    </row>
    <row r="36" spans="1:48" ht="12.75" customHeight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  <c r="AH36" s="24">
        <f t="shared" si="15"/>
        <v>0</v>
      </c>
      <c r="AI36" s="24">
        <f t="shared" si="16"/>
        <v>0</v>
      </c>
      <c r="AJ36" s="25">
        <f t="shared" si="17"/>
        <v>0</v>
      </c>
      <c r="AK36" s="25">
        <f t="shared" si="18"/>
        <v>0</v>
      </c>
      <c r="AL36" s="25">
        <f t="shared" si="19"/>
        <v>0</v>
      </c>
      <c r="AM36" s="25">
        <f t="shared" si="5"/>
        <v>0</v>
      </c>
      <c r="AN36" s="25">
        <f t="shared" si="20"/>
        <v>0</v>
      </c>
      <c r="AO36" s="25">
        <f t="shared" si="21"/>
        <v>0</v>
      </c>
      <c r="AP36" s="25">
        <f t="shared" si="22"/>
        <v>0</v>
      </c>
      <c r="AQ36" s="25">
        <f t="shared" si="23"/>
        <v>0</v>
      </c>
      <c r="AR36" s="25">
        <f t="shared" si="24"/>
        <v>0</v>
      </c>
      <c r="AS36" s="26">
        <f t="shared" si="25"/>
        <v>0</v>
      </c>
      <c r="AT36" s="27">
        <f t="shared" si="26"/>
        <v>0</v>
      </c>
      <c r="AU36" s="31">
        <f t="shared" si="14"/>
        <v>143.58</v>
      </c>
      <c r="AV36" s="34">
        <f t="shared" si="13"/>
        <v>0</v>
      </c>
    </row>
    <row r="37" spans="1:48" ht="12.75" customHeigh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24">
        <f t="shared" si="15"/>
        <v>0</v>
      </c>
      <c r="AI37" s="24">
        <f t="shared" si="16"/>
        <v>0</v>
      </c>
      <c r="AJ37" s="25">
        <f t="shared" si="17"/>
        <v>0</v>
      </c>
      <c r="AK37" s="25">
        <f t="shared" si="18"/>
        <v>0</v>
      </c>
      <c r="AL37" s="25">
        <f t="shared" si="19"/>
        <v>0</v>
      </c>
      <c r="AM37" s="25">
        <f t="shared" si="5"/>
        <v>0</v>
      </c>
      <c r="AN37" s="25">
        <f t="shared" si="20"/>
        <v>0</v>
      </c>
      <c r="AO37" s="25">
        <f t="shared" si="21"/>
        <v>0</v>
      </c>
      <c r="AP37" s="25">
        <f t="shared" si="22"/>
        <v>0</v>
      </c>
      <c r="AQ37" s="25">
        <f t="shared" si="23"/>
        <v>0</v>
      </c>
      <c r="AR37" s="25">
        <f t="shared" si="24"/>
        <v>0</v>
      </c>
      <c r="AS37" s="26">
        <f t="shared" si="25"/>
        <v>0</v>
      </c>
      <c r="AT37" s="27">
        <f t="shared" si="26"/>
        <v>0</v>
      </c>
      <c r="AU37" s="31">
        <f t="shared" si="14"/>
        <v>143.58</v>
      </c>
      <c r="AV37" s="34">
        <f t="shared" si="13"/>
        <v>0</v>
      </c>
    </row>
    <row r="38" spans="1:48" ht="12.75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/>
      <c r="AH38" s="24">
        <f aca="true" t="shared" si="27" ref="AH38:AH56">COUNTIF(C38:AG38,"X")</f>
        <v>0</v>
      </c>
      <c r="AI38" s="24">
        <f aca="true" t="shared" si="28" ref="AI38:AI56">COUNTIF(C38:AG38,"p")</f>
        <v>0</v>
      </c>
      <c r="AJ38" s="25">
        <f aca="true" t="shared" si="29" ref="AJ38:AJ56">COUNTIF(C38:AG38,"M")</f>
        <v>0</v>
      </c>
      <c r="AK38" s="25">
        <f aca="true" t="shared" si="30" ref="AK38:AK56">COUNTIF(C38:AG38,"V")</f>
        <v>0</v>
      </c>
      <c r="AL38" s="25">
        <f aca="true" t="shared" si="31" ref="AL38:AL56">COUNTIF(C38:AG38,"R")</f>
        <v>0</v>
      </c>
      <c r="AM38" s="25">
        <f t="shared" si="5"/>
        <v>0</v>
      </c>
      <c r="AN38" s="25">
        <f aca="true" t="shared" si="32" ref="AN38:AN56">COUNTIF(C38:AG38,"J")</f>
        <v>0</v>
      </c>
      <c r="AO38" s="25">
        <f aca="true" t="shared" si="33" ref="AO38:AO56">COUNTIF(C38:AG38,"A")</f>
        <v>0</v>
      </c>
      <c r="AP38" s="25">
        <f aca="true" t="shared" si="34" ref="AP38:AP56">COUNTIF(D38:AH38,"A")</f>
        <v>0</v>
      </c>
      <c r="AQ38" s="25">
        <f aca="true" t="shared" si="35" ref="AQ38:AQ56">COUNTIF(C38:AG38,"U")</f>
        <v>0</v>
      </c>
      <c r="AR38" s="25">
        <f aca="true" t="shared" si="36" ref="AR38:AR56">COUNTIF(D38:AH38,"U")</f>
        <v>0</v>
      </c>
      <c r="AS38" s="26">
        <f aca="true" t="shared" si="37" ref="AS38:AS56">COUNTIF(C38:AG38,"W")</f>
        <v>0</v>
      </c>
      <c r="AT38" s="27">
        <f aca="true" t="shared" si="38" ref="AT38:AT56">AH38+AJ38+AK38+AL38+AM38+AO38+AI38</f>
        <v>0</v>
      </c>
      <c r="AU38" s="31">
        <f>AV7</f>
        <v>143.58</v>
      </c>
      <c r="AV38" s="34">
        <f t="shared" si="13"/>
        <v>0</v>
      </c>
    </row>
    <row r="39" spans="1:48" ht="12.75" customHeight="1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/>
      <c r="AH39" s="24">
        <f t="shared" si="27"/>
        <v>0</v>
      </c>
      <c r="AI39" s="24">
        <f t="shared" si="28"/>
        <v>0</v>
      </c>
      <c r="AJ39" s="25">
        <f t="shared" si="29"/>
        <v>0</v>
      </c>
      <c r="AK39" s="25">
        <f t="shared" si="30"/>
        <v>0</v>
      </c>
      <c r="AL39" s="25">
        <f t="shared" si="31"/>
        <v>0</v>
      </c>
      <c r="AM39" s="25">
        <f t="shared" si="5"/>
        <v>0</v>
      </c>
      <c r="AN39" s="25">
        <f t="shared" si="32"/>
        <v>0</v>
      </c>
      <c r="AO39" s="25">
        <f t="shared" si="33"/>
        <v>0</v>
      </c>
      <c r="AP39" s="25">
        <f t="shared" si="34"/>
        <v>0</v>
      </c>
      <c r="AQ39" s="25">
        <f t="shared" si="35"/>
        <v>0</v>
      </c>
      <c r="AR39" s="25">
        <f t="shared" si="36"/>
        <v>0</v>
      </c>
      <c r="AS39" s="26">
        <f t="shared" si="37"/>
        <v>0</v>
      </c>
      <c r="AT39" s="27">
        <f t="shared" si="38"/>
        <v>0</v>
      </c>
      <c r="AU39" s="31">
        <f>AV7</f>
        <v>143.58</v>
      </c>
      <c r="AV39" s="34">
        <f t="shared" si="13"/>
        <v>0</v>
      </c>
    </row>
    <row r="40" spans="1:48" ht="12.75" customHeight="1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/>
      <c r="AH40" s="24">
        <f t="shared" si="27"/>
        <v>0</v>
      </c>
      <c r="AI40" s="24">
        <f t="shared" si="28"/>
        <v>0</v>
      </c>
      <c r="AJ40" s="25">
        <f t="shared" si="29"/>
        <v>0</v>
      </c>
      <c r="AK40" s="25">
        <f t="shared" si="30"/>
        <v>0</v>
      </c>
      <c r="AL40" s="25">
        <f t="shared" si="31"/>
        <v>0</v>
      </c>
      <c r="AM40" s="25">
        <f t="shared" si="5"/>
        <v>0</v>
      </c>
      <c r="AN40" s="25">
        <f t="shared" si="32"/>
        <v>0</v>
      </c>
      <c r="AO40" s="25">
        <f t="shared" si="33"/>
        <v>0</v>
      </c>
      <c r="AP40" s="25">
        <f t="shared" si="34"/>
        <v>0</v>
      </c>
      <c r="AQ40" s="25">
        <f t="shared" si="35"/>
        <v>0</v>
      </c>
      <c r="AR40" s="25">
        <f t="shared" si="36"/>
        <v>0</v>
      </c>
      <c r="AS40" s="26">
        <f t="shared" si="37"/>
        <v>0</v>
      </c>
      <c r="AT40" s="27">
        <f t="shared" si="38"/>
        <v>0</v>
      </c>
      <c r="AU40" s="31">
        <f>AV7</f>
        <v>143.58</v>
      </c>
      <c r="AV40" s="34">
        <f t="shared" si="13"/>
        <v>0</v>
      </c>
    </row>
    <row r="41" spans="1:48" ht="12.75" customHeight="1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  <c r="AH41" s="24">
        <f t="shared" si="27"/>
        <v>0</v>
      </c>
      <c r="AI41" s="24">
        <f t="shared" si="28"/>
        <v>0</v>
      </c>
      <c r="AJ41" s="25">
        <f t="shared" si="29"/>
        <v>0</v>
      </c>
      <c r="AK41" s="25">
        <f t="shared" si="30"/>
        <v>0</v>
      </c>
      <c r="AL41" s="25">
        <f t="shared" si="31"/>
        <v>0</v>
      </c>
      <c r="AM41" s="25">
        <f t="shared" si="5"/>
        <v>0</v>
      </c>
      <c r="AN41" s="25">
        <f t="shared" si="32"/>
        <v>0</v>
      </c>
      <c r="AO41" s="25">
        <f t="shared" si="33"/>
        <v>0</v>
      </c>
      <c r="AP41" s="25">
        <f t="shared" si="34"/>
        <v>0</v>
      </c>
      <c r="AQ41" s="25">
        <f t="shared" si="35"/>
        <v>0</v>
      </c>
      <c r="AR41" s="25">
        <f t="shared" si="36"/>
        <v>0</v>
      </c>
      <c r="AS41" s="26">
        <f t="shared" si="37"/>
        <v>0</v>
      </c>
      <c r="AT41" s="27">
        <f t="shared" si="38"/>
        <v>0</v>
      </c>
      <c r="AU41" s="31">
        <f>AV7</f>
        <v>143.58</v>
      </c>
      <c r="AV41" s="34">
        <f t="shared" si="13"/>
        <v>0</v>
      </c>
    </row>
    <row r="42" spans="1:48" ht="12.75" customHeight="1">
      <c r="A42" s="13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5"/>
      <c r="AH42" s="24">
        <f t="shared" si="27"/>
        <v>0</v>
      </c>
      <c r="AI42" s="24">
        <f t="shared" si="28"/>
        <v>0</v>
      </c>
      <c r="AJ42" s="25">
        <f t="shared" si="29"/>
        <v>0</v>
      </c>
      <c r="AK42" s="25">
        <f t="shared" si="30"/>
        <v>0</v>
      </c>
      <c r="AL42" s="25">
        <f t="shared" si="31"/>
        <v>0</v>
      </c>
      <c r="AM42" s="25">
        <f t="shared" si="5"/>
        <v>0</v>
      </c>
      <c r="AN42" s="25">
        <f t="shared" si="32"/>
        <v>0</v>
      </c>
      <c r="AO42" s="25">
        <f t="shared" si="33"/>
        <v>0</v>
      </c>
      <c r="AP42" s="25">
        <f t="shared" si="34"/>
        <v>0</v>
      </c>
      <c r="AQ42" s="25">
        <f t="shared" si="35"/>
        <v>0</v>
      </c>
      <c r="AR42" s="25">
        <f t="shared" si="36"/>
        <v>0</v>
      </c>
      <c r="AS42" s="26">
        <f t="shared" si="37"/>
        <v>0</v>
      </c>
      <c r="AT42" s="27">
        <f t="shared" si="38"/>
        <v>0</v>
      </c>
      <c r="AU42" s="31">
        <f>AV7</f>
        <v>143.58</v>
      </c>
      <c r="AV42" s="34">
        <f t="shared" si="13"/>
        <v>0</v>
      </c>
    </row>
    <row r="43" spans="1:48" ht="12.75" customHeight="1">
      <c r="A43" s="13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5"/>
      <c r="AH43" s="24">
        <f t="shared" si="27"/>
        <v>0</v>
      </c>
      <c r="AI43" s="24">
        <f t="shared" si="28"/>
        <v>0</v>
      </c>
      <c r="AJ43" s="25">
        <f t="shared" si="29"/>
        <v>0</v>
      </c>
      <c r="AK43" s="25">
        <f t="shared" si="30"/>
        <v>0</v>
      </c>
      <c r="AL43" s="25">
        <f t="shared" si="31"/>
        <v>0</v>
      </c>
      <c r="AM43" s="25">
        <f t="shared" si="5"/>
        <v>0</v>
      </c>
      <c r="AN43" s="25">
        <f t="shared" si="32"/>
        <v>0</v>
      </c>
      <c r="AO43" s="25">
        <f t="shared" si="33"/>
        <v>0</v>
      </c>
      <c r="AP43" s="25">
        <f t="shared" si="34"/>
        <v>0</v>
      </c>
      <c r="AQ43" s="25">
        <f t="shared" si="35"/>
        <v>0</v>
      </c>
      <c r="AR43" s="25">
        <f t="shared" si="36"/>
        <v>0</v>
      </c>
      <c r="AS43" s="26">
        <f t="shared" si="37"/>
        <v>0</v>
      </c>
      <c r="AT43" s="27">
        <f t="shared" si="38"/>
        <v>0</v>
      </c>
      <c r="AU43" s="31">
        <f>AV7</f>
        <v>143.58</v>
      </c>
      <c r="AV43" s="34">
        <f t="shared" si="13"/>
        <v>0</v>
      </c>
    </row>
    <row r="44" spans="1:48" ht="12.75" customHeight="1">
      <c r="A44" s="13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  <c r="AH44" s="24">
        <f t="shared" si="27"/>
        <v>0</v>
      </c>
      <c r="AI44" s="24">
        <f t="shared" si="28"/>
        <v>0</v>
      </c>
      <c r="AJ44" s="25">
        <f t="shared" si="29"/>
        <v>0</v>
      </c>
      <c r="AK44" s="25">
        <f t="shared" si="30"/>
        <v>0</v>
      </c>
      <c r="AL44" s="25">
        <f t="shared" si="31"/>
        <v>0</v>
      </c>
      <c r="AM44" s="25">
        <f t="shared" si="5"/>
        <v>0</v>
      </c>
      <c r="AN44" s="25">
        <f t="shared" si="32"/>
        <v>0</v>
      </c>
      <c r="AO44" s="25">
        <f t="shared" si="33"/>
        <v>0</v>
      </c>
      <c r="AP44" s="25">
        <f t="shared" si="34"/>
        <v>0</v>
      </c>
      <c r="AQ44" s="25">
        <f t="shared" si="35"/>
        <v>0</v>
      </c>
      <c r="AR44" s="25">
        <f t="shared" si="36"/>
        <v>0</v>
      </c>
      <c r="AS44" s="26">
        <f t="shared" si="37"/>
        <v>0</v>
      </c>
      <c r="AT44" s="27">
        <f t="shared" si="38"/>
        <v>0</v>
      </c>
      <c r="AU44" s="31">
        <f>AV7</f>
        <v>143.58</v>
      </c>
      <c r="AV44" s="34">
        <f t="shared" si="13"/>
        <v>0</v>
      </c>
    </row>
    <row r="45" spans="1:48" ht="12.75" customHeight="1">
      <c r="A45" s="13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24">
        <f t="shared" si="27"/>
        <v>0</v>
      </c>
      <c r="AI45" s="24">
        <f t="shared" si="28"/>
        <v>0</v>
      </c>
      <c r="AJ45" s="25">
        <f t="shared" si="29"/>
        <v>0</v>
      </c>
      <c r="AK45" s="25">
        <f t="shared" si="30"/>
        <v>0</v>
      </c>
      <c r="AL45" s="25">
        <f t="shared" si="31"/>
        <v>0</v>
      </c>
      <c r="AM45" s="25">
        <f t="shared" si="5"/>
        <v>0</v>
      </c>
      <c r="AN45" s="25">
        <f t="shared" si="32"/>
        <v>0</v>
      </c>
      <c r="AO45" s="25">
        <f t="shared" si="33"/>
        <v>0</v>
      </c>
      <c r="AP45" s="25">
        <f t="shared" si="34"/>
        <v>0</v>
      </c>
      <c r="AQ45" s="25">
        <f t="shared" si="35"/>
        <v>0</v>
      </c>
      <c r="AR45" s="25">
        <f t="shared" si="36"/>
        <v>0</v>
      </c>
      <c r="AS45" s="26">
        <f t="shared" si="37"/>
        <v>0</v>
      </c>
      <c r="AT45" s="27">
        <f t="shared" si="38"/>
        <v>0</v>
      </c>
      <c r="AU45" s="31">
        <f>AV7</f>
        <v>143.58</v>
      </c>
      <c r="AV45" s="34">
        <f t="shared" si="13"/>
        <v>0</v>
      </c>
    </row>
    <row r="46" spans="1:48" ht="12.75" customHeight="1">
      <c r="A46" s="13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24">
        <f t="shared" si="27"/>
        <v>0</v>
      </c>
      <c r="AI46" s="24">
        <f t="shared" si="28"/>
        <v>0</v>
      </c>
      <c r="AJ46" s="25">
        <f t="shared" si="29"/>
        <v>0</v>
      </c>
      <c r="AK46" s="25">
        <f t="shared" si="30"/>
        <v>0</v>
      </c>
      <c r="AL46" s="25">
        <f t="shared" si="31"/>
        <v>0</v>
      </c>
      <c r="AM46" s="25">
        <f t="shared" si="5"/>
        <v>0</v>
      </c>
      <c r="AN46" s="25">
        <f t="shared" si="32"/>
        <v>0</v>
      </c>
      <c r="AO46" s="25">
        <f t="shared" si="33"/>
        <v>0</v>
      </c>
      <c r="AP46" s="25">
        <f t="shared" si="34"/>
        <v>0</v>
      </c>
      <c r="AQ46" s="25">
        <f t="shared" si="35"/>
        <v>0</v>
      </c>
      <c r="AR46" s="25">
        <f t="shared" si="36"/>
        <v>0</v>
      </c>
      <c r="AS46" s="26">
        <f t="shared" si="37"/>
        <v>0</v>
      </c>
      <c r="AT46" s="27">
        <f t="shared" si="38"/>
        <v>0</v>
      </c>
      <c r="AU46" s="31">
        <f>AV7</f>
        <v>143.58</v>
      </c>
      <c r="AV46" s="34">
        <f t="shared" si="13"/>
        <v>0</v>
      </c>
    </row>
    <row r="47" spans="1:48" ht="12.75" customHeight="1">
      <c r="A47" s="13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5"/>
      <c r="AH47" s="24">
        <f t="shared" si="27"/>
        <v>0</v>
      </c>
      <c r="AI47" s="24">
        <f t="shared" si="28"/>
        <v>0</v>
      </c>
      <c r="AJ47" s="25">
        <f t="shared" si="29"/>
        <v>0</v>
      </c>
      <c r="AK47" s="25">
        <f t="shared" si="30"/>
        <v>0</v>
      </c>
      <c r="AL47" s="25">
        <f t="shared" si="31"/>
        <v>0</v>
      </c>
      <c r="AM47" s="25">
        <f t="shared" si="5"/>
        <v>0</v>
      </c>
      <c r="AN47" s="25">
        <f t="shared" si="32"/>
        <v>0</v>
      </c>
      <c r="AO47" s="25">
        <f t="shared" si="33"/>
        <v>0</v>
      </c>
      <c r="AP47" s="25">
        <f t="shared" si="34"/>
        <v>0</v>
      </c>
      <c r="AQ47" s="25">
        <f t="shared" si="35"/>
        <v>0</v>
      </c>
      <c r="AR47" s="25">
        <f t="shared" si="36"/>
        <v>0</v>
      </c>
      <c r="AS47" s="26">
        <f t="shared" si="37"/>
        <v>0</v>
      </c>
      <c r="AT47" s="27">
        <f t="shared" si="38"/>
        <v>0</v>
      </c>
      <c r="AU47" s="31">
        <f>AV7</f>
        <v>143.58</v>
      </c>
      <c r="AV47" s="34">
        <f t="shared" si="13"/>
        <v>0</v>
      </c>
    </row>
    <row r="48" spans="1:48" ht="12.75" customHeight="1">
      <c r="A48" s="13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5"/>
      <c r="AH48" s="24">
        <f t="shared" si="27"/>
        <v>0</v>
      </c>
      <c r="AI48" s="24">
        <f t="shared" si="28"/>
        <v>0</v>
      </c>
      <c r="AJ48" s="25">
        <f t="shared" si="29"/>
        <v>0</v>
      </c>
      <c r="AK48" s="25">
        <f t="shared" si="30"/>
        <v>0</v>
      </c>
      <c r="AL48" s="25">
        <f t="shared" si="31"/>
        <v>0</v>
      </c>
      <c r="AM48" s="25">
        <f t="shared" si="5"/>
        <v>0</v>
      </c>
      <c r="AN48" s="25">
        <f t="shared" si="32"/>
        <v>0</v>
      </c>
      <c r="AO48" s="25">
        <f t="shared" si="33"/>
        <v>0</v>
      </c>
      <c r="AP48" s="25">
        <f t="shared" si="34"/>
        <v>0</v>
      </c>
      <c r="AQ48" s="25">
        <f t="shared" si="35"/>
        <v>0</v>
      </c>
      <c r="AR48" s="25">
        <f t="shared" si="36"/>
        <v>0</v>
      </c>
      <c r="AS48" s="26">
        <f t="shared" si="37"/>
        <v>0</v>
      </c>
      <c r="AT48" s="27">
        <f t="shared" si="38"/>
        <v>0</v>
      </c>
      <c r="AU48" s="31">
        <f>AV7</f>
        <v>143.58</v>
      </c>
      <c r="AV48" s="34">
        <f t="shared" si="13"/>
        <v>0</v>
      </c>
    </row>
    <row r="49" spans="1:48" ht="12.75" customHeight="1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5"/>
      <c r="AH49" s="24">
        <f t="shared" si="27"/>
        <v>0</v>
      </c>
      <c r="AI49" s="24">
        <f t="shared" si="28"/>
        <v>0</v>
      </c>
      <c r="AJ49" s="25">
        <f t="shared" si="29"/>
        <v>0</v>
      </c>
      <c r="AK49" s="25">
        <f t="shared" si="30"/>
        <v>0</v>
      </c>
      <c r="AL49" s="25">
        <f t="shared" si="31"/>
        <v>0</v>
      </c>
      <c r="AM49" s="25">
        <f t="shared" si="5"/>
        <v>0</v>
      </c>
      <c r="AN49" s="25">
        <f t="shared" si="32"/>
        <v>0</v>
      </c>
      <c r="AO49" s="25">
        <f t="shared" si="33"/>
        <v>0</v>
      </c>
      <c r="AP49" s="25">
        <f t="shared" si="34"/>
        <v>0</v>
      </c>
      <c r="AQ49" s="25">
        <f t="shared" si="35"/>
        <v>0</v>
      </c>
      <c r="AR49" s="25">
        <f t="shared" si="36"/>
        <v>0</v>
      </c>
      <c r="AS49" s="26">
        <f t="shared" si="37"/>
        <v>0</v>
      </c>
      <c r="AT49" s="27">
        <f t="shared" si="38"/>
        <v>0</v>
      </c>
      <c r="AU49" s="31">
        <f>AV7</f>
        <v>143.58</v>
      </c>
      <c r="AV49" s="34">
        <f t="shared" si="13"/>
        <v>0</v>
      </c>
    </row>
    <row r="50" spans="1:48" ht="12.75" customHeight="1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5"/>
      <c r="AH50" s="24">
        <f t="shared" si="27"/>
        <v>0</v>
      </c>
      <c r="AI50" s="24">
        <f t="shared" si="28"/>
        <v>0</v>
      </c>
      <c r="AJ50" s="25">
        <f t="shared" si="29"/>
        <v>0</v>
      </c>
      <c r="AK50" s="25">
        <f t="shared" si="30"/>
        <v>0</v>
      </c>
      <c r="AL50" s="25">
        <f t="shared" si="31"/>
        <v>0</v>
      </c>
      <c r="AM50" s="25">
        <f t="shared" si="5"/>
        <v>0</v>
      </c>
      <c r="AN50" s="25">
        <f t="shared" si="32"/>
        <v>0</v>
      </c>
      <c r="AO50" s="25">
        <f t="shared" si="33"/>
        <v>0</v>
      </c>
      <c r="AP50" s="25">
        <f t="shared" si="34"/>
        <v>0</v>
      </c>
      <c r="AQ50" s="25">
        <f t="shared" si="35"/>
        <v>0</v>
      </c>
      <c r="AR50" s="25">
        <f t="shared" si="36"/>
        <v>0</v>
      </c>
      <c r="AS50" s="26">
        <f t="shared" si="37"/>
        <v>0</v>
      </c>
      <c r="AT50" s="27">
        <f t="shared" si="38"/>
        <v>0</v>
      </c>
      <c r="AU50" s="31">
        <f>AV7</f>
        <v>143.58</v>
      </c>
      <c r="AV50" s="34">
        <f t="shared" si="13"/>
        <v>0</v>
      </c>
    </row>
    <row r="51" spans="1:48" ht="12.75" customHeight="1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5"/>
      <c r="AH51" s="24">
        <f t="shared" si="27"/>
        <v>0</v>
      </c>
      <c r="AI51" s="24">
        <f t="shared" si="28"/>
        <v>0</v>
      </c>
      <c r="AJ51" s="25">
        <f t="shared" si="29"/>
        <v>0</v>
      </c>
      <c r="AK51" s="25">
        <f t="shared" si="30"/>
        <v>0</v>
      </c>
      <c r="AL51" s="25">
        <f t="shared" si="31"/>
        <v>0</v>
      </c>
      <c r="AM51" s="25">
        <f t="shared" si="5"/>
        <v>0</v>
      </c>
      <c r="AN51" s="25">
        <f t="shared" si="32"/>
        <v>0</v>
      </c>
      <c r="AO51" s="25">
        <f t="shared" si="33"/>
        <v>0</v>
      </c>
      <c r="AP51" s="25">
        <f t="shared" si="34"/>
        <v>0</v>
      </c>
      <c r="AQ51" s="25">
        <f t="shared" si="35"/>
        <v>0</v>
      </c>
      <c r="AR51" s="25">
        <f t="shared" si="36"/>
        <v>0</v>
      </c>
      <c r="AS51" s="26">
        <f t="shared" si="37"/>
        <v>0</v>
      </c>
      <c r="AT51" s="27">
        <f t="shared" si="38"/>
        <v>0</v>
      </c>
      <c r="AU51" s="31">
        <f>AV7</f>
        <v>143.58</v>
      </c>
      <c r="AV51" s="34">
        <f t="shared" si="13"/>
        <v>0</v>
      </c>
    </row>
    <row r="52" spans="1:48" ht="12.75" customHeight="1">
      <c r="A52" s="13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5"/>
      <c r="AH52" s="24">
        <f t="shared" si="27"/>
        <v>0</v>
      </c>
      <c r="AI52" s="24">
        <f t="shared" si="28"/>
        <v>0</v>
      </c>
      <c r="AJ52" s="25">
        <f t="shared" si="29"/>
        <v>0</v>
      </c>
      <c r="AK52" s="25">
        <f t="shared" si="30"/>
        <v>0</v>
      </c>
      <c r="AL52" s="25">
        <f t="shared" si="31"/>
        <v>0</v>
      </c>
      <c r="AM52" s="25">
        <f t="shared" si="5"/>
        <v>0</v>
      </c>
      <c r="AN52" s="25">
        <f t="shared" si="32"/>
        <v>0</v>
      </c>
      <c r="AO52" s="25">
        <f t="shared" si="33"/>
        <v>0</v>
      </c>
      <c r="AP52" s="25">
        <f t="shared" si="34"/>
        <v>0</v>
      </c>
      <c r="AQ52" s="25">
        <f t="shared" si="35"/>
        <v>0</v>
      </c>
      <c r="AR52" s="25">
        <f t="shared" si="36"/>
        <v>0</v>
      </c>
      <c r="AS52" s="26">
        <f t="shared" si="37"/>
        <v>0</v>
      </c>
      <c r="AT52" s="27">
        <f t="shared" si="38"/>
        <v>0</v>
      </c>
      <c r="AU52" s="31">
        <f>AV7</f>
        <v>143.58</v>
      </c>
      <c r="AV52" s="34">
        <f t="shared" si="13"/>
        <v>0</v>
      </c>
    </row>
    <row r="53" spans="1:48" ht="12.75" customHeight="1">
      <c r="A53" s="1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/>
      <c r="AH53" s="24">
        <f t="shared" si="27"/>
        <v>0</v>
      </c>
      <c r="AI53" s="24">
        <f t="shared" si="28"/>
        <v>0</v>
      </c>
      <c r="AJ53" s="25">
        <f t="shared" si="29"/>
        <v>0</v>
      </c>
      <c r="AK53" s="25">
        <f t="shared" si="30"/>
        <v>0</v>
      </c>
      <c r="AL53" s="25">
        <f t="shared" si="31"/>
        <v>0</v>
      </c>
      <c r="AM53" s="25">
        <f t="shared" si="5"/>
        <v>0</v>
      </c>
      <c r="AN53" s="25">
        <f t="shared" si="32"/>
        <v>0</v>
      </c>
      <c r="AO53" s="25">
        <f t="shared" si="33"/>
        <v>0</v>
      </c>
      <c r="AP53" s="25">
        <f t="shared" si="34"/>
        <v>0</v>
      </c>
      <c r="AQ53" s="25">
        <f t="shared" si="35"/>
        <v>0</v>
      </c>
      <c r="AR53" s="25">
        <f t="shared" si="36"/>
        <v>0</v>
      </c>
      <c r="AS53" s="26">
        <f t="shared" si="37"/>
        <v>0</v>
      </c>
      <c r="AT53" s="27">
        <f t="shared" si="38"/>
        <v>0</v>
      </c>
      <c r="AU53" s="31">
        <f>AV7</f>
        <v>143.58</v>
      </c>
      <c r="AV53" s="34">
        <f t="shared" si="13"/>
        <v>0</v>
      </c>
    </row>
    <row r="54" spans="1:48" ht="12.75" customHeight="1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24">
        <f t="shared" si="27"/>
        <v>0</v>
      </c>
      <c r="AI54" s="24">
        <f t="shared" si="28"/>
        <v>0</v>
      </c>
      <c r="AJ54" s="25">
        <f t="shared" si="29"/>
        <v>0</v>
      </c>
      <c r="AK54" s="25">
        <f t="shared" si="30"/>
        <v>0</v>
      </c>
      <c r="AL54" s="25">
        <f t="shared" si="31"/>
        <v>0</v>
      </c>
      <c r="AM54" s="25">
        <f t="shared" si="5"/>
        <v>0</v>
      </c>
      <c r="AN54" s="25">
        <f t="shared" si="32"/>
        <v>0</v>
      </c>
      <c r="AO54" s="25">
        <f t="shared" si="33"/>
        <v>0</v>
      </c>
      <c r="AP54" s="25">
        <f t="shared" si="34"/>
        <v>0</v>
      </c>
      <c r="AQ54" s="25">
        <f t="shared" si="35"/>
        <v>0</v>
      </c>
      <c r="AR54" s="25">
        <f t="shared" si="36"/>
        <v>0</v>
      </c>
      <c r="AS54" s="26">
        <f t="shared" si="37"/>
        <v>0</v>
      </c>
      <c r="AT54" s="27">
        <f t="shared" si="38"/>
        <v>0</v>
      </c>
      <c r="AU54" s="31">
        <f>AV7</f>
        <v>143.58</v>
      </c>
      <c r="AV54" s="34">
        <f t="shared" si="13"/>
        <v>0</v>
      </c>
    </row>
    <row r="55" spans="1:48" ht="12.75" customHeight="1">
      <c r="A55" s="1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5"/>
      <c r="AH55" s="24">
        <f t="shared" si="27"/>
        <v>0</v>
      </c>
      <c r="AI55" s="24">
        <f t="shared" si="28"/>
        <v>0</v>
      </c>
      <c r="AJ55" s="25">
        <f t="shared" si="29"/>
        <v>0</v>
      </c>
      <c r="AK55" s="25">
        <f t="shared" si="30"/>
        <v>0</v>
      </c>
      <c r="AL55" s="25">
        <f t="shared" si="31"/>
        <v>0</v>
      </c>
      <c r="AM55" s="25">
        <f t="shared" si="5"/>
        <v>0</v>
      </c>
      <c r="AN55" s="25">
        <f t="shared" si="32"/>
        <v>0</v>
      </c>
      <c r="AO55" s="25">
        <f t="shared" si="33"/>
        <v>0</v>
      </c>
      <c r="AP55" s="25">
        <f t="shared" si="34"/>
        <v>0</v>
      </c>
      <c r="AQ55" s="25">
        <f t="shared" si="35"/>
        <v>0</v>
      </c>
      <c r="AR55" s="25">
        <f t="shared" si="36"/>
        <v>0</v>
      </c>
      <c r="AS55" s="26">
        <f t="shared" si="37"/>
        <v>0</v>
      </c>
      <c r="AT55" s="27">
        <f t="shared" si="38"/>
        <v>0</v>
      </c>
      <c r="AU55" s="31">
        <f>AV7</f>
        <v>143.58</v>
      </c>
      <c r="AV55" s="34">
        <f t="shared" si="13"/>
        <v>0</v>
      </c>
    </row>
    <row r="56" spans="1:48" ht="12.75" customHeight="1" thickBot="1">
      <c r="A56" s="13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5"/>
      <c r="AH56" s="24">
        <f t="shared" si="27"/>
        <v>0</v>
      </c>
      <c r="AI56" s="24">
        <f t="shared" si="28"/>
        <v>0</v>
      </c>
      <c r="AJ56" s="25">
        <f t="shared" si="29"/>
        <v>0</v>
      </c>
      <c r="AK56" s="25">
        <f t="shared" si="30"/>
        <v>0</v>
      </c>
      <c r="AL56" s="25">
        <f t="shared" si="31"/>
        <v>0</v>
      </c>
      <c r="AM56" s="25">
        <f t="shared" si="5"/>
        <v>0</v>
      </c>
      <c r="AN56" s="25">
        <f t="shared" si="32"/>
        <v>0</v>
      </c>
      <c r="AO56" s="25">
        <f t="shared" si="33"/>
        <v>0</v>
      </c>
      <c r="AP56" s="25">
        <f t="shared" si="34"/>
        <v>0</v>
      </c>
      <c r="AQ56" s="25">
        <f t="shared" si="35"/>
        <v>0</v>
      </c>
      <c r="AR56" s="25">
        <f t="shared" si="36"/>
        <v>0</v>
      </c>
      <c r="AS56" s="26">
        <f t="shared" si="37"/>
        <v>0</v>
      </c>
      <c r="AT56" s="27">
        <f t="shared" si="38"/>
        <v>0</v>
      </c>
      <c r="AU56" s="31">
        <f>AV7</f>
        <v>143.58</v>
      </c>
      <c r="AV56" s="34">
        <f t="shared" si="13"/>
        <v>0</v>
      </c>
    </row>
    <row r="57" spans="1:48" ht="15.75" customHeight="1" thickBot="1" thickTop="1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33">
        <f aca="true" t="shared" si="39" ref="AH57:AT57">SUM(AH11:AH56)</f>
        <v>0</v>
      </c>
      <c r="AI57" s="33">
        <f t="shared" si="39"/>
        <v>0</v>
      </c>
      <c r="AJ57" s="33">
        <f t="shared" si="39"/>
        <v>0</v>
      </c>
      <c r="AK57" s="33">
        <f t="shared" si="39"/>
        <v>0</v>
      </c>
      <c r="AL57" s="33">
        <f t="shared" si="39"/>
        <v>0</v>
      </c>
      <c r="AM57" s="33">
        <f t="shared" si="39"/>
        <v>0</v>
      </c>
      <c r="AN57" s="33">
        <f t="shared" si="39"/>
        <v>0</v>
      </c>
      <c r="AO57" s="33">
        <f t="shared" si="39"/>
        <v>0</v>
      </c>
      <c r="AP57" s="33">
        <f t="shared" si="39"/>
        <v>0</v>
      </c>
      <c r="AQ57" s="33">
        <f t="shared" si="39"/>
        <v>0</v>
      </c>
      <c r="AR57" s="33">
        <f t="shared" si="39"/>
        <v>0</v>
      </c>
      <c r="AS57" s="33">
        <f t="shared" si="39"/>
        <v>0</v>
      </c>
      <c r="AT57" s="32">
        <f t="shared" si="39"/>
        <v>0</v>
      </c>
      <c r="AU57" s="28"/>
      <c r="AV57" s="34">
        <f>SUM(AV11:AV56)</f>
        <v>0</v>
      </c>
    </row>
    <row r="58" spans="1:45" ht="6.75" customHeight="1" thickTop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9"/>
    </row>
    <row r="59" spans="1:46" ht="12.75">
      <c r="A59" s="39" t="s">
        <v>5</v>
      </c>
      <c r="B59" s="29" t="s">
        <v>17</v>
      </c>
      <c r="C59" s="30" t="s">
        <v>37</v>
      </c>
      <c r="E59" s="40"/>
      <c r="F59" s="40"/>
      <c r="G59" s="40"/>
      <c r="H59" s="40"/>
      <c r="I59" s="40"/>
      <c r="J59" s="40"/>
      <c r="K59" s="40"/>
      <c r="L59" s="6"/>
      <c r="M59" s="6"/>
      <c r="N59" s="19"/>
      <c r="O59" s="19"/>
      <c r="P59" s="19"/>
      <c r="Q59" s="19"/>
      <c r="R59" s="19"/>
      <c r="S59" s="19"/>
      <c r="T59" s="19"/>
      <c r="AT59" s="41"/>
    </row>
    <row r="60" spans="1:46" ht="12.75">
      <c r="A60" s="39"/>
      <c r="B60" s="42" t="s">
        <v>40</v>
      </c>
      <c r="C60" s="43" t="s">
        <v>41</v>
      </c>
      <c r="D60" s="44"/>
      <c r="E60" s="44"/>
      <c r="F60" s="44"/>
      <c r="G60" s="44"/>
      <c r="H60" s="44"/>
      <c r="I60" s="44"/>
      <c r="J60" s="45"/>
      <c r="K60" s="44"/>
      <c r="L60" s="44"/>
      <c r="M60" s="45"/>
      <c r="N60" s="46"/>
      <c r="O60" s="46"/>
      <c r="P60" s="46"/>
      <c r="Q60" s="46"/>
      <c r="R60" s="46"/>
      <c r="S60" s="46"/>
      <c r="T60" s="46"/>
      <c r="X60" s="47" t="s">
        <v>18</v>
      </c>
      <c r="Y60" s="48" t="s">
        <v>44</v>
      </c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</row>
    <row r="61" spans="1:46" ht="12.75">
      <c r="A61" s="39"/>
      <c r="B61" s="29" t="s">
        <v>19</v>
      </c>
      <c r="C61" s="30" t="s">
        <v>27</v>
      </c>
      <c r="E61" s="40"/>
      <c r="F61" s="40"/>
      <c r="G61" s="40"/>
      <c r="H61" s="40"/>
      <c r="I61" s="40"/>
      <c r="J61" s="40"/>
      <c r="K61" s="40"/>
      <c r="L61" s="6"/>
      <c r="M61" s="6"/>
      <c r="N61" s="19"/>
      <c r="O61" s="19"/>
      <c r="P61" s="19"/>
      <c r="Q61" s="19"/>
      <c r="R61" s="19"/>
      <c r="S61" s="19"/>
      <c r="T61" s="19"/>
      <c r="X61" s="49" t="s">
        <v>34</v>
      </c>
      <c r="Y61" s="50"/>
      <c r="Z61" s="50"/>
      <c r="AA61" s="51"/>
      <c r="AB61" s="51"/>
      <c r="AC61" s="51"/>
      <c r="AD61" s="50"/>
      <c r="AE61" s="50"/>
      <c r="AF61" s="52"/>
      <c r="AG61" s="52"/>
      <c r="AH61" s="52"/>
      <c r="AI61" s="52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41"/>
    </row>
    <row r="62" spans="2:47" ht="12.75">
      <c r="B62" s="29" t="s">
        <v>21</v>
      </c>
      <c r="C62" s="30" t="s">
        <v>28</v>
      </c>
      <c r="E62" s="53"/>
      <c r="F62" s="53"/>
      <c r="G62" s="53"/>
      <c r="H62" s="53"/>
      <c r="I62" s="53"/>
      <c r="J62" s="53"/>
      <c r="K62" s="53"/>
      <c r="L62" s="53"/>
      <c r="M62" s="53"/>
      <c r="N62" s="19"/>
      <c r="O62" s="19"/>
      <c r="P62" s="19"/>
      <c r="Q62" s="19"/>
      <c r="R62" s="19"/>
      <c r="S62" s="19"/>
      <c r="T62" s="19"/>
      <c r="X62" s="54" t="s">
        <v>20</v>
      </c>
      <c r="Y62" s="55" t="s">
        <v>36</v>
      </c>
      <c r="Z62" s="55"/>
      <c r="AA62" s="56"/>
      <c r="AB62" s="56"/>
      <c r="AC62" s="56"/>
      <c r="AD62" s="57"/>
      <c r="AE62" s="57"/>
      <c r="AF62" s="58"/>
      <c r="AG62" s="58"/>
      <c r="AH62" s="58"/>
      <c r="AI62" s="58"/>
      <c r="AJ62" s="58"/>
      <c r="AK62" s="58"/>
      <c r="AL62" s="58"/>
      <c r="AM62" s="58"/>
      <c r="AN62" s="19"/>
      <c r="AO62" s="19"/>
      <c r="AP62" s="19"/>
      <c r="AQ62" s="19"/>
      <c r="AR62" s="19"/>
      <c r="AS62" s="19"/>
      <c r="AT62" s="19"/>
      <c r="AU62" s="19"/>
    </row>
    <row r="63" spans="2:48" ht="15.75" thickBot="1">
      <c r="B63" s="59" t="s">
        <v>23</v>
      </c>
      <c r="C63" s="16" t="s">
        <v>29</v>
      </c>
      <c r="E63" s="40"/>
      <c r="F63" s="40"/>
      <c r="G63" s="40"/>
      <c r="H63" s="40"/>
      <c r="I63" s="40"/>
      <c r="J63" s="40"/>
      <c r="K63" s="40"/>
      <c r="L63" s="6"/>
      <c r="M63" s="6"/>
      <c r="N63" s="19"/>
      <c r="O63" s="19"/>
      <c r="P63" s="19"/>
      <c r="Q63" s="19"/>
      <c r="R63" s="19"/>
      <c r="S63" s="19"/>
      <c r="T63" s="19"/>
      <c r="X63" s="60" t="s">
        <v>22</v>
      </c>
      <c r="Y63" s="61" t="s">
        <v>32</v>
      </c>
      <c r="Z63" s="61"/>
      <c r="AA63" s="62"/>
      <c r="AB63" s="63"/>
      <c r="AC63" s="62"/>
      <c r="AD63" s="62"/>
      <c r="AE63" s="62"/>
      <c r="AF63" s="64"/>
      <c r="AG63" s="64"/>
      <c r="AH63" s="64"/>
      <c r="AI63" s="64"/>
      <c r="AJ63" s="64"/>
      <c r="AK63" s="19"/>
      <c r="AL63" s="19"/>
      <c r="AM63" s="19"/>
      <c r="AN63" s="19"/>
      <c r="AO63" s="19"/>
      <c r="AP63" s="19"/>
      <c r="AQ63" s="36"/>
      <c r="AR63" s="36"/>
      <c r="AS63" s="36"/>
      <c r="AT63" s="36"/>
      <c r="AU63" s="37" t="s">
        <v>51</v>
      </c>
      <c r="AV63" s="38">
        <f>AV7*AT57</f>
        <v>0</v>
      </c>
    </row>
    <row r="64" spans="2:47" ht="13.5" thickTop="1">
      <c r="B64" s="59" t="s">
        <v>24</v>
      </c>
      <c r="C64" s="30" t="s">
        <v>30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X64" s="65" t="s">
        <v>9</v>
      </c>
      <c r="Y64" s="66" t="s">
        <v>26</v>
      </c>
      <c r="Z64" s="66"/>
      <c r="AA64" s="67"/>
      <c r="AB64" s="67"/>
      <c r="AC64" s="67"/>
      <c r="AD64" s="67"/>
      <c r="AE64" s="67"/>
      <c r="AF64" s="67"/>
      <c r="AG64" s="67"/>
      <c r="AH64" s="67"/>
      <c r="AI64" s="67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2:47" ht="12.75" customHeight="1">
      <c r="B65" s="68" t="s">
        <v>42</v>
      </c>
      <c r="C65" s="69" t="s">
        <v>43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37:47" ht="6.75" customHeight="1"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</sheetData>
  <sheetProtection sheet="1" formatCells="0" formatColumns="0" formatRows="0"/>
  <mergeCells count="19">
    <mergeCell ref="AV9:AV10"/>
    <mergeCell ref="S7:AR7"/>
    <mergeCell ref="AH8:AV8"/>
    <mergeCell ref="A8:AF8"/>
    <mergeCell ref="A6:D6"/>
    <mergeCell ref="A7:D7"/>
    <mergeCell ref="AT9:AT10"/>
    <mergeCell ref="AU9:AU10"/>
    <mergeCell ref="B9:B10"/>
    <mergeCell ref="A9:A10"/>
    <mergeCell ref="A1:AT1"/>
    <mergeCell ref="A5:D5"/>
    <mergeCell ref="E5:R5"/>
    <mergeCell ref="C9:AG9"/>
    <mergeCell ref="AH9:AS9"/>
    <mergeCell ref="A57:AG57"/>
    <mergeCell ref="AG5:AI5"/>
    <mergeCell ref="A2:AT2"/>
    <mergeCell ref="A3:AT3"/>
  </mergeCells>
  <conditionalFormatting sqref="C11:AG16 C41:AG56">
    <cfRule type="cellIs" priority="15" dxfId="2" operator="equal" stopIfTrue="1">
      <formula>"H"</formula>
    </cfRule>
    <cfRule type="cellIs" priority="16" dxfId="1" operator="equal" stopIfTrue="1">
      <formula>"A"</formula>
    </cfRule>
    <cfRule type="cellIs" priority="23" dxfId="9" operator="equal" stopIfTrue="1">
      <formula>"W"</formula>
    </cfRule>
    <cfRule type="cellIs" priority="24" dxfId="10" operator="equal" stopIfTrue="1">
      <formula>"J"</formula>
    </cfRule>
    <cfRule type="cellIs" priority="25" dxfId="11" operator="equal" stopIfTrue="1">
      <formula>"D"</formula>
    </cfRule>
    <cfRule type="cellIs" priority="26" dxfId="12" operator="equal" stopIfTrue="1">
      <formula>"U"</formula>
    </cfRule>
    <cfRule type="cellIs" priority="27" dxfId="13" operator="equal" stopIfTrue="1">
      <formula>"P"</formula>
    </cfRule>
  </conditionalFormatting>
  <conditionalFormatting sqref="C23:AG40">
    <cfRule type="cellIs" priority="1" dxfId="2" operator="equal" stopIfTrue="1">
      <formula>"H"</formula>
    </cfRule>
    <cfRule type="cellIs" priority="2" dxfId="1" operator="equal" stopIfTrue="1">
      <formula>"A"</formula>
    </cfRule>
    <cfRule type="cellIs" priority="3" dxfId="9" operator="equal" stopIfTrue="1">
      <formula>"W"</formula>
    </cfRule>
    <cfRule type="cellIs" priority="4" dxfId="10" operator="equal" stopIfTrue="1">
      <formula>"J"</formula>
    </cfRule>
    <cfRule type="cellIs" priority="5" dxfId="11" operator="equal" stopIfTrue="1">
      <formula>"D"</formula>
    </cfRule>
    <cfRule type="cellIs" priority="6" dxfId="12" operator="equal" stopIfTrue="1">
      <formula>"U"</formula>
    </cfRule>
    <cfRule type="cellIs" priority="7" dxfId="13" operator="equal" stopIfTrue="1">
      <formula>"P"</formula>
    </cfRule>
  </conditionalFormatting>
  <conditionalFormatting sqref="C17:AG22">
    <cfRule type="cellIs" priority="8" dxfId="2" operator="equal" stopIfTrue="1">
      <formula>"H"</formula>
    </cfRule>
    <cfRule type="cellIs" priority="9" dxfId="1" operator="equal" stopIfTrue="1">
      <formula>"A"</formula>
    </cfRule>
    <cfRule type="cellIs" priority="10" dxfId="9" operator="equal" stopIfTrue="1">
      <formula>"W"</formula>
    </cfRule>
    <cfRule type="cellIs" priority="11" dxfId="10" operator="equal" stopIfTrue="1">
      <formula>"J"</formula>
    </cfRule>
    <cfRule type="cellIs" priority="12" dxfId="11" operator="equal" stopIfTrue="1">
      <formula>"D"</formula>
    </cfRule>
    <cfRule type="cellIs" priority="13" dxfId="12" operator="equal" stopIfTrue="1">
      <formula>"U"</formula>
    </cfRule>
    <cfRule type="cellIs" priority="14" dxfId="13" operator="equal" stopIfTrue="1">
      <formula>"P"</formula>
    </cfRule>
  </conditionalFormatting>
  <dataValidations count="1">
    <dataValidation type="list" allowBlank="1" showDropDown="1" showInputMessage="1" showErrorMessage="1" sqref="C11:AG56">
      <formula1>"X,P,M,V,R,I,J,A,H,U,W,D,x,p,m,v,r,i,j,a,h,u,w,d"</formula1>
    </dataValidation>
  </dataValidations>
  <printOptions horizontalCentered="1"/>
  <pageMargins left="0.25" right="0.25" top="0.75" bottom="0.75" header="0.3" footer="0.3"/>
  <pageSetup horizontalDpi="600" verticalDpi="600" orientation="landscape" paperSize="17" r:id="rId1"/>
  <headerFooter alignWithMargins="0">
    <oddHeader>&amp;C
</oddHeader>
    <oddFooter>&amp;Lversion 1/2023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kcmhcadsd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johntran</dc:creator>
  <cp:keywords/>
  <dc:description/>
  <cp:lastModifiedBy>Pintor-bryson, Eredi</cp:lastModifiedBy>
  <cp:lastPrinted>2017-01-06T16:22:30Z</cp:lastPrinted>
  <dcterms:created xsi:type="dcterms:W3CDTF">2002-11-25T21:07:30Z</dcterms:created>
  <dcterms:modified xsi:type="dcterms:W3CDTF">2023-02-13T17:26:33Z</dcterms:modified>
  <cp:category/>
  <cp:version/>
  <cp:contentType/>
  <cp:contentStatus/>
</cp:coreProperties>
</file>